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政党別" sheetId="3" r:id="rId1"/>
    <sheet name="得票数" sheetId="2" r:id="rId2"/>
    <sheet name="選挙区" sheetId="1" r:id="rId3"/>
  </sheets>
  <definedNames>
    <definedName name="_xlnm._FilterDatabase" localSheetId="2" hidden="1">選挙区!#REF!</definedName>
    <definedName name="_xlnm._FilterDatabase" localSheetId="1" hidden="1">得票数!$A$1:$K$260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D10" i="3"/>
  <c r="B11" i="3"/>
  <c r="C11" i="3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B2" i="2"/>
  <c r="J2" i="2" s="1"/>
  <c r="K2" i="2" s="1"/>
  <c r="B4" i="2"/>
  <c r="J4" i="2" s="1"/>
  <c r="B3" i="2"/>
  <c r="J3" i="2" s="1"/>
  <c r="B5" i="2"/>
  <c r="J5" i="2" s="1"/>
  <c r="B8" i="2"/>
  <c r="J8" i="2" s="1"/>
  <c r="B9" i="2"/>
  <c r="B6" i="2"/>
  <c r="J6" i="2" s="1"/>
  <c r="K6" i="2" s="1"/>
  <c r="B10" i="2"/>
  <c r="J10" i="2" s="1"/>
  <c r="B7" i="2"/>
  <c r="J7" i="2" s="1"/>
  <c r="B11" i="2"/>
  <c r="J11" i="2" s="1"/>
  <c r="K11" i="2" s="1"/>
  <c r="B12" i="2"/>
  <c r="J12" i="2" s="1"/>
  <c r="K12" i="2" s="1"/>
  <c r="B13" i="2"/>
  <c r="J13" i="2" s="1"/>
  <c r="B14" i="2"/>
  <c r="J14" i="2" s="1"/>
  <c r="B16" i="2"/>
  <c r="J16" i="2" s="1"/>
  <c r="B15" i="2"/>
  <c r="J15" i="2" s="1"/>
  <c r="B19" i="2"/>
  <c r="B22" i="2"/>
  <c r="B18" i="2"/>
  <c r="J18" i="2" s="1"/>
  <c r="K18" i="2" s="1"/>
  <c r="B21" i="2"/>
  <c r="J21" i="2" s="1"/>
  <c r="B17" i="2"/>
  <c r="B20" i="2"/>
  <c r="B23" i="2"/>
  <c r="J23" i="2" s="1"/>
  <c r="B25" i="2"/>
  <c r="J25" i="2" s="1"/>
  <c r="K25" i="2" s="1"/>
  <c r="B26" i="2"/>
  <c r="J26" i="2" s="1"/>
  <c r="B24" i="2"/>
  <c r="J24" i="2" s="1"/>
  <c r="K24" i="2" s="1"/>
  <c r="B29" i="2"/>
  <c r="B30" i="2"/>
  <c r="J30" i="2" s="1"/>
  <c r="B28" i="2"/>
  <c r="J28" i="2" s="1"/>
  <c r="K28" i="2" s="1"/>
  <c r="B27" i="2"/>
  <c r="J27" i="2" s="1"/>
  <c r="K27" i="2" s="1"/>
  <c r="B31" i="2"/>
  <c r="J31" i="2" s="1"/>
  <c r="B36" i="2"/>
  <c r="J36" i="2" s="1"/>
  <c r="B34" i="2"/>
  <c r="J34" i="2" s="1"/>
  <c r="K34" i="2" s="1"/>
  <c r="B35" i="2"/>
  <c r="J35" i="2" s="1"/>
  <c r="B33" i="2"/>
  <c r="J33" i="2" s="1"/>
  <c r="K33" i="2" s="1"/>
  <c r="B32" i="2"/>
  <c r="J32" i="2" s="1"/>
  <c r="K32" i="2" s="1"/>
  <c r="B37" i="2"/>
  <c r="B42" i="2"/>
  <c r="B39" i="2"/>
  <c r="J39" i="2" s="1"/>
  <c r="K39" i="2" s="1"/>
  <c r="B38" i="2"/>
  <c r="B41" i="2"/>
  <c r="B43" i="2"/>
  <c r="B44" i="2"/>
  <c r="J44" i="2" s="1"/>
  <c r="B40" i="2"/>
  <c r="B45" i="2"/>
  <c r="B50" i="2"/>
  <c r="J50" i="2" s="1"/>
  <c r="B49" i="2"/>
  <c r="J49" i="2" s="1"/>
  <c r="K49" i="2" s="1"/>
  <c r="B46" i="2"/>
  <c r="J46" i="2" s="1"/>
  <c r="K46" i="2" s="1"/>
  <c r="B52" i="2"/>
  <c r="B48" i="2"/>
  <c r="J48" i="2" s="1"/>
  <c r="K48" i="2" s="1"/>
  <c r="B51" i="2"/>
  <c r="B47" i="2"/>
  <c r="J47" i="2" s="1"/>
  <c r="K47" i="2" s="1"/>
  <c r="B54" i="2"/>
  <c r="J54" i="2" s="1"/>
  <c r="K54" i="2" s="1"/>
  <c r="B55" i="2"/>
  <c r="J55" i="2" s="1"/>
  <c r="K55" i="2" s="1"/>
  <c r="B57" i="2"/>
  <c r="B53" i="2"/>
  <c r="B56" i="2"/>
  <c r="J56" i="2" s="1"/>
  <c r="B60" i="2"/>
  <c r="J60" i="2" s="1"/>
  <c r="K60" i="2" s="1"/>
  <c r="B69" i="2"/>
  <c r="J69" i="2" s="1"/>
  <c r="B62" i="2"/>
  <c r="J62" i="2" s="1"/>
  <c r="K62" i="2" s="1"/>
  <c r="B63" i="2"/>
  <c r="J63" i="2" s="1"/>
  <c r="K63" i="2" s="1"/>
  <c r="B58" i="2"/>
  <c r="J58" i="2" s="1"/>
  <c r="K58" i="2" s="1"/>
  <c r="B70" i="2"/>
  <c r="J70" i="2" s="1"/>
  <c r="B66" i="2"/>
  <c r="J66" i="2" s="1"/>
  <c r="B61" i="2"/>
  <c r="J61" i="2" s="1"/>
  <c r="K61" i="2" s="1"/>
  <c r="B65" i="2"/>
  <c r="J65" i="2" s="1"/>
  <c r="K65" i="2" s="1"/>
  <c r="B68" i="2"/>
  <c r="J68" i="2" s="1"/>
  <c r="B59" i="2"/>
  <c r="J59" i="2" s="1"/>
  <c r="K59" i="2" s="1"/>
  <c r="B64" i="2"/>
  <c r="J64" i="2" s="1"/>
  <c r="K64" i="2" s="1"/>
  <c r="B71" i="2"/>
  <c r="J71" i="2" s="1"/>
  <c r="B67" i="2"/>
  <c r="J67" i="2" s="1"/>
  <c r="B72" i="2"/>
  <c r="J72" i="2" s="1"/>
  <c r="B87" i="2"/>
  <c r="B75" i="2"/>
  <c r="B82" i="2"/>
  <c r="J82" i="2" s="1"/>
  <c r="B78" i="2"/>
  <c r="B79" i="2"/>
  <c r="B89" i="2"/>
  <c r="J89" i="2" s="1"/>
  <c r="B88" i="2"/>
  <c r="J88" i="2" s="1"/>
  <c r="B83" i="2"/>
  <c r="B84" i="2"/>
  <c r="B85" i="2"/>
  <c r="J85" i="2" s="1"/>
  <c r="B81" i="2"/>
  <c r="J81" i="2" s="1"/>
  <c r="B73" i="2"/>
  <c r="J73" i="2" s="1"/>
  <c r="K73" i="2" s="1"/>
  <c r="B74" i="2"/>
  <c r="B76" i="2"/>
  <c r="B86" i="2"/>
  <c r="J86" i="2" s="1"/>
  <c r="B80" i="2"/>
  <c r="B90" i="2"/>
  <c r="B77" i="2"/>
  <c r="B95" i="2"/>
  <c r="J95" i="2" s="1"/>
  <c r="B92" i="2"/>
  <c r="J92" i="2" s="1"/>
  <c r="K92" i="2" s="1"/>
  <c r="B91" i="2"/>
  <c r="J91" i="2" s="1"/>
  <c r="K91" i="2" s="1"/>
  <c r="B93" i="2"/>
  <c r="J93" i="2" s="1"/>
  <c r="B94" i="2"/>
  <c r="J94" i="2" s="1"/>
  <c r="B96" i="2"/>
  <c r="J96" i="2" s="1"/>
  <c r="K96" i="2" s="1"/>
  <c r="B98" i="2"/>
  <c r="J98" i="2" s="1"/>
  <c r="K98" i="2" s="1"/>
  <c r="B101" i="2"/>
  <c r="B100" i="2"/>
  <c r="J100" i="2" s="1"/>
  <c r="B97" i="2"/>
  <c r="B99" i="2"/>
  <c r="J99" i="2" s="1"/>
  <c r="B109" i="2"/>
  <c r="J109" i="2" s="1"/>
  <c r="B108" i="2"/>
  <c r="J108" i="2" s="1"/>
  <c r="B103" i="2"/>
  <c r="J103" i="2" s="1"/>
  <c r="K103" i="2" s="1"/>
  <c r="B104" i="2"/>
  <c r="J104" i="2" s="1"/>
  <c r="K104" i="2" s="1"/>
  <c r="B111" i="2"/>
  <c r="J111" i="2" s="1"/>
  <c r="B112" i="2"/>
  <c r="J112" i="2" s="1"/>
  <c r="B107" i="2"/>
  <c r="J107" i="2" s="1"/>
  <c r="K107" i="2" s="1"/>
  <c r="B110" i="2"/>
  <c r="J110" i="2" s="1"/>
  <c r="B105" i="2"/>
  <c r="J105" i="2" s="1"/>
  <c r="K105" i="2" s="1"/>
  <c r="B102" i="2"/>
  <c r="J102" i="2" s="1"/>
  <c r="K102" i="2" s="1"/>
  <c r="B106" i="2"/>
  <c r="J106" i="2" s="1"/>
  <c r="K106" i="2" s="1"/>
  <c r="B113" i="2"/>
  <c r="J113" i="2" s="1"/>
  <c r="B118" i="2"/>
  <c r="B114" i="2"/>
  <c r="J114" i="2" s="1"/>
  <c r="K114" i="2" s="1"/>
  <c r="B117" i="2"/>
  <c r="J117" i="2" s="1"/>
  <c r="B116" i="2"/>
  <c r="B115" i="2"/>
  <c r="B119" i="2"/>
  <c r="J119" i="2" s="1"/>
  <c r="K119" i="2" s="1"/>
  <c r="B121" i="2"/>
  <c r="J121" i="2" s="1"/>
  <c r="K121" i="2" s="1"/>
  <c r="B123" i="2"/>
  <c r="J123" i="2" s="1"/>
  <c r="B122" i="2"/>
  <c r="J122" i="2" s="1"/>
  <c r="B120" i="2"/>
  <c r="J120" i="2" s="1"/>
  <c r="K120" i="2" s="1"/>
  <c r="B125" i="2"/>
  <c r="B130" i="2"/>
  <c r="B124" i="2"/>
  <c r="J124" i="2" s="1"/>
  <c r="K124" i="2" s="1"/>
  <c r="B126" i="2"/>
  <c r="J126" i="2" s="1"/>
  <c r="B128" i="2"/>
  <c r="B127" i="2"/>
  <c r="B129" i="2"/>
  <c r="B135" i="2"/>
  <c r="J135" i="2" s="1"/>
  <c r="K135" i="2" s="1"/>
  <c r="B138" i="2"/>
  <c r="J138" i="2" s="1"/>
  <c r="B139" i="2"/>
  <c r="J139" i="2" s="1"/>
  <c r="B132" i="2"/>
  <c r="J132" i="2" s="1"/>
  <c r="K132" i="2" s="1"/>
  <c r="B137" i="2"/>
  <c r="J137" i="2" s="1"/>
  <c r="B131" i="2"/>
  <c r="J131" i="2" s="1"/>
  <c r="K131" i="2" s="1"/>
  <c r="B133" i="2"/>
  <c r="J133" i="2" s="1"/>
  <c r="K133" i="2" s="1"/>
  <c r="B136" i="2"/>
  <c r="J136" i="2" s="1"/>
  <c r="B134" i="2"/>
  <c r="J134" i="2" s="1"/>
  <c r="K134" i="2" s="1"/>
  <c r="B140" i="2"/>
  <c r="J140" i="2" s="1"/>
  <c r="B150" i="2"/>
  <c r="B149" i="2"/>
  <c r="B146" i="2"/>
  <c r="J146" i="2" s="1"/>
  <c r="K146" i="2" s="1"/>
  <c r="B144" i="2"/>
  <c r="B143" i="2"/>
  <c r="B147" i="2"/>
  <c r="B145" i="2"/>
  <c r="J145" i="2" s="1"/>
  <c r="K145" i="2" s="1"/>
  <c r="B148" i="2"/>
  <c r="B142" i="2"/>
  <c r="B141" i="2"/>
  <c r="J141" i="2" s="1"/>
  <c r="K141" i="2" s="1"/>
  <c r="B159" i="2"/>
  <c r="J159" i="2" s="1"/>
  <c r="B158" i="2"/>
  <c r="J158" i="2" s="1"/>
  <c r="B155" i="2"/>
  <c r="J155" i="2" s="1"/>
  <c r="K155" i="2" s="1"/>
  <c r="B157" i="2"/>
  <c r="J157" i="2" s="1"/>
  <c r="B156" i="2"/>
  <c r="J156" i="2" s="1"/>
  <c r="K156" i="2" s="1"/>
  <c r="B151" i="2"/>
  <c r="J151" i="2" s="1"/>
  <c r="K151" i="2" s="1"/>
  <c r="B152" i="2"/>
  <c r="J152" i="2" s="1"/>
  <c r="K152" i="2" s="1"/>
  <c r="B154" i="2"/>
  <c r="J154" i="2" s="1"/>
  <c r="K154" i="2" s="1"/>
  <c r="B153" i="2"/>
  <c r="J153" i="2" s="1"/>
  <c r="K153" i="2" s="1"/>
  <c r="B165" i="2"/>
  <c r="B161" i="2"/>
  <c r="J161" i="2" s="1"/>
  <c r="K161" i="2" s="1"/>
  <c r="B166" i="2"/>
  <c r="J166" i="2" s="1"/>
  <c r="B160" i="2"/>
  <c r="J160" i="2" s="1"/>
  <c r="K160" i="2" s="1"/>
  <c r="B164" i="2"/>
  <c r="J164" i="2" s="1"/>
  <c r="B163" i="2"/>
  <c r="J163" i="2" s="1"/>
  <c r="K163" i="2" s="1"/>
  <c r="B162" i="2"/>
  <c r="J162" i="2" s="1"/>
  <c r="K162" i="2" s="1"/>
  <c r="B167" i="2"/>
  <c r="J167" i="2" s="1"/>
  <c r="B168" i="2"/>
  <c r="J168" i="2" s="1"/>
  <c r="K168" i="2" s="1"/>
  <c r="B173" i="2"/>
  <c r="J173" i="2" s="1"/>
  <c r="B170" i="2"/>
  <c r="J170" i="2" s="1"/>
  <c r="K170" i="2" s="1"/>
  <c r="B169" i="2"/>
  <c r="J169" i="2" s="1"/>
  <c r="K169" i="2" s="1"/>
  <c r="B172" i="2"/>
  <c r="J172" i="2" s="1"/>
  <c r="K172" i="2" s="1"/>
  <c r="B171" i="2"/>
  <c r="J171" i="2" s="1"/>
  <c r="K171" i="2" s="1"/>
  <c r="B176" i="2"/>
  <c r="B177" i="2"/>
  <c r="J177" i="2" s="1"/>
  <c r="K177" i="2" s="1"/>
  <c r="B175" i="2"/>
  <c r="B180" i="2"/>
  <c r="B178" i="2"/>
  <c r="B181" i="2"/>
  <c r="J181" i="2" s="1"/>
  <c r="B174" i="2"/>
  <c r="B179" i="2"/>
  <c r="B182" i="2"/>
  <c r="B185" i="2"/>
  <c r="J185" i="2" s="1"/>
  <c r="B183" i="2"/>
  <c r="J183" i="2" s="1"/>
  <c r="K183" i="2" s="1"/>
  <c r="B184" i="2"/>
  <c r="J184" i="2" s="1"/>
  <c r="K184" i="2" s="1"/>
  <c r="B186" i="2"/>
  <c r="J186" i="2" s="1"/>
  <c r="B189" i="2"/>
  <c r="B187" i="2"/>
  <c r="J187" i="2" s="1"/>
  <c r="K187" i="2" s="1"/>
  <c r="B188" i="2"/>
  <c r="J188" i="2" s="1"/>
  <c r="B191" i="2"/>
  <c r="J191" i="2" s="1"/>
  <c r="K191" i="2" s="1"/>
  <c r="B192" i="2"/>
  <c r="J192" i="2" s="1"/>
  <c r="B193" i="2"/>
  <c r="J193" i="2" s="1"/>
  <c r="B190" i="2"/>
  <c r="J190" i="2" s="1"/>
  <c r="K190" i="2" s="1"/>
  <c r="B196" i="2"/>
  <c r="B194" i="2"/>
  <c r="J194" i="2" s="1"/>
  <c r="K194" i="2" s="1"/>
  <c r="B195" i="2"/>
  <c r="B199" i="2"/>
  <c r="J199" i="2" s="1"/>
  <c r="B200" i="2"/>
  <c r="J200" i="2" s="1"/>
  <c r="B198" i="2"/>
  <c r="J198" i="2" s="1"/>
  <c r="K198" i="2" s="1"/>
  <c r="B197" i="2"/>
  <c r="J197" i="2" s="1"/>
  <c r="K197" i="2" s="1"/>
  <c r="B202" i="2"/>
  <c r="J202" i="2" s="1"/>
  <c r="B201" i="2"/>
  <c r="B203" i="2"/>
  <c r="J203" i="2" s="1"/>
  <c r="B206" i="2"/>
  <c r="J206" i="2" s="1"/>
  <c r="K206" i="2" s="1"/>
  <c r="B208" i="2"/>
  <c r="J208" i="2" s="1"/>
  <c r="B210" i="2"/>
  <c r="J210" i="2" s="1"/>
  <c r="B207" i="2"/>
  <c r="J207" i="2" s="1"/>
  <c r="K207" i="2" s="1"/>
  <c r="B204" i="2"/>
  <c r="J204" i="2" s="1"/>
  <c r="K204" i="2" s="1"/>
  <c r="B211" i="2"/>
  <c r="J211" i="2" s="1"/>
  <c r="B205" i="2"/>
  <c r="J205" i="2" s="1"/>
  <c r="K205" i="2" s="1"/>
  <c r="B209" i="2"/>
  <c r="J209" i="2" s="1"/>
  <c r="B213" i="2"/>
  <c r="J213" i="2" s="1"/>
  <c r="B215" i="2"/>
  <c r="B216" i="2"/>
  <c r="B214" i="2"/>
  <c r="J214" i="2" s="1"/>
  <c r="B212" i="2"/>
  <c r="B218" i="2"/>
  <c r="J218" i="2" s="1"/>
  <c r="K218" i="2" s="1"/>
  <c r="B219" i="2"/>
  <c r="J219" i="2" s="1"/>
  <c r="B220" i="2"/>
  <c r="J220" i="2" s="1"/>
  <c r="B217" i="2"/>
  <c r="J217" i="2" s="1"/>
  <c r="K217" i="2" s="1"/>
  <c r="B224" i="2"/>
  <c r="J224" i="2" s="1"/>
  <c r="B221" i="2"/>
  <c r="B222" i="2"/>
  <c r="J222" i="2" s="1"/>
  <c r="K222" i="2" s="1"/>
  <c r="B223" i="2"/>
  <c r="J223" i="2" s="1"/>
  <c r="B227" i="2"/>
  <c r="J227" i="2" s="1"/>
  <c r="B225" i="2"/>
  <c r="J225" i="2" s="1"/>
  <c r="K225" i="2" s="1"/>
  <c r="B228" i="2"/>
  <c r="J228" i="2" s="1"/>
  <c r="B226" i="2"/>
  <c r="J226" i="2" s="1"/>
  <c r="K226" i="2" s="1"/>
  <c r="B229" i="2"/>
  <c r="B232" i="2"/>
  <c r="B230" i="2"/>
  <c r="J230" i="2" s="1"/>
  <c r="K230" i="2" s="1"/>
  <c r="B231" i="2"/>
  <c r="B235" i="2"/>
  <c r="J235" i="2" s="1"/>
  <c r="B233" i="2"/>
  <c r="J233" i="2" s="1"/>
  <c r="K233" i="2" s="1"/>
  <c r="B234" i="2"/>
  <c r="J234" i="2" s="1"/>
  <c r="K234" i="2" s="1"/>
  <c r="B236" i="2"/>
  <c r="J236" i="2" s="1"/>
  <c r="B237" i="2"/>
  <c r="J237" i="2" s="1"/>
  <c r="B241" i="2"/>
  <c r="B239" i="2"/>
  <c r="J239" i="2" s="1"/>
  <c r="K239" i="2" s="1"/>
  <c r="B240" i="2"/>
  <c r="J240" i="2" s="1"/>
  <c r="K240" i="2" s="1"/>
  <c r="B238" i="2"/>
  <c r="J238" i="2" s="1"/>
  <c r="K238" i="2" s="1"/>
  <c r="B242" i="2"/>
  <c r="J242" i="2" s="1"/>
  <c r="B243" i="2"/>
  <c r="B245" i="2"/>
  <c r="J245" i="2" s="1"/>
  <c r="K245" i="2" s="1"/>
  <c r="B246" i="2"/>
  <c r="J246" i="2" s="1"/>
  <c r="B247" i="2"/>
  <c r="B244" i="2"/>
  <c r="J244" i="2" s="1"/>
  <c r="K244" i="2" s="1"/>
  <c r="B248" i="2"/>
  <c r="B250" i="2"/>
  <c r="B249" i="2"/>
  <c r="B253" i="2"/>
  <c r="B251" i="2"/>
  <c r="B252" i="2"/>
  <c r="B255" i="2"/>
  <c r="J255" i="2" s="1"/>
  <c r="K255" i="2" s="1"/>
  <c r="B256" i="2"/>
  <c r="J256" i="2" s="1"/>
  <c r="B257" i="2"/>
  <c r="J257" i="2" s="1"/>
  <c r="B254" i="2"/>
  <c r="J254" i="2" s="1"/>
  <c r="K254" i="2" s="1"/>
  <c r="B260" i="2"/>
  <c r="J260" i="2" s="1"/>
  <c r="B259" i="2"/>
  <c r="J259" i="2" s="1"/>
  <c r="B258" i="2"/>
  <c r="J258" i="2" s="1"/>
  <c r="K258" i="2" s="1"/>
  <c r="B7" i="3" l="1"/>
  <c r="D7" i="3" s="1"/>
  <c r="E7" i="3" s="1"/>
  <c r="J149" i="2"/>
  <c r="J232" i="2"/>
  <c r="J216" i="2"/>
  <c r="J182" i="2"/>
  <c r="J178" i="2"/>
  <c r="K178" i="2" s="1"/>
  <c r="J176" i="2"/>
  <c r="K176" i="2" s="1"/>
  <c r="J147" i="2"/>
  <c r="J115" i="2"/>
  <c r="K115" i="2" s="1"/>
  <c r="J118" i="2"/>
  <c r="J76" i="2"/>
  <c r="K76" i="2" s="1"/>
  <c r="J75" i="2"/>
  <c r="K75" i="2" s="1"/>
  <c r="J43" i="2"/>
  <c r="J42" i="2"/>
  <c r="J20" i="2"/>
  <c r="K20" i="2" s="1"/>
  <c r="J22" i="2"/>
  <c r="J249" i="2"/>
  <c r="K249" i="2" s="1"/>
  <c r="J77" i="2"/>
  <c r="K77" i="2" s="1"/>
  <c r="J250" i="2"/>
  <c r="K250" i="2" s="1"/>
  <c r="J229" i="2"/>
  <c r="K229" i="2" s="1"/>
  <c r="J215" i="2"/>
  <c r="J179" i="2"/>
  <c r="J180" i="2"/>
  <c r="J142" i="2"/>
  <c r="K142" i="2" s="1"/>
  <c r="J143" i="2"/>
  <c r="K143" i="2" s="1"/>
  <c r="J150" i="2"/>
  <c r="J116" i="2"/>
  <c r="K116" i="2" s="1"/>
  <c r="J90" i="2"/>
  <c r="J74" i="2"/>
  <c r="K74" i="2" s="1"/>
  <c r="J84" i="2"/>
  <c r="J79" i="2"/>
  <c r="K79" i="2" s="1"/>
  <c r="J87" i="2"/>
  <c r="J45" i="2"/>
  <c r="J41" i="2"/>
  <c r="J37" i="2"/>
  <c r="K37" i="2" s="1"/>
  <c r="J17" i="2"/>
  <c r="K17" i="2" s="1"/>
  <c r="B9" i="3" s="1"/>
  <c r="D9" i="3" s="1"/>
  <c r="E9" i="3" s="1"/>
  <c r="J19" i="2"/>
  <c r="K19" i="2" s="1"/>
  <c r="J189" i="2"/>
  <c r="J101" i="2"/>
  <c r="J57" i="2"/>
  <c r="J248" i="2"/>
  <c r="K248" i="2" s="1"/>
  <c r="J231" i="2"/>
  <c r="J212" i="2"/>
  <c r="K212" i="2" s="1"/>
  <c r="J174" i="2"/>
  <c r="K174" i="2" s="1"/>
  <c r="J175" i="2"/>
  <c r="K175" i="2" s="1"/>
  <c r="J148" i="2"/>
  <c r="J144" i="2"/>
  <c r="K144" i="2" s="1"/>
  <c r="J80" i="2"/>
  <c r="K80" i="2" s="1"/>
  <c r="J83" i="2"/>
  <c r="J78" i="2"/>
  <c r="K78" i="2" s="1"/>
  <c r="J40" i="2"/>
  <c r="K40" i="2" s="1"/>
  <c r="J38" i="2"/>
  <c r="K38" i="2" s="1"/>
  <c r="J165" i="2"/>
  <c r="J125" i="2"/>
  <c r="K125" i="2" s="1"/>
  <c r="J241" i="2"/>
  <c r="J221" i="2"/>
  <c r="K221" i="2" s="1"/>
  <c r="J53" i="2"/>
  <c r="K53" i="2" s="1"/>
  <c r="J9" i="2"/>
  <c r="J201" i="2"/>
  <c r="K201" i="2" s="1"/>
  <c r="J97" i="2"/>
  <c r="K97" i="2" s="1"/>
  <c r="J29" i="2"/>
  <c r="J196" i="2"/>
  <c r="J243" i="2"/>
  <c r="J247" i="2"/>
  <c r="J52" i="2"/>
  <c r="J253" i="2"/>
  <c r="B5" i="3" l="1"/>
  <c r="D5" i="3" s="1"/>
  <c r="E5" i="3" s="1"/>
  <c r="B6" i="3"/>
  <c r="D6" i="3" s="1"/>
  <c r="E6" i="3" s="1"/>
  <c r="B4" i="3"/>
  <c r="D4" i="3" s="1"/>
  <c r="E4" i="3" s="1"/>
  <c r="B2" i="3"/>
  <c r="D2" i="3" s="1"/>
  <c r="E2" i="3" s="1"/>
  <c r="B8" i="3"/>
  <c r="D8" i="3" s="1"/>
  <c r="E8" i="3" s="1"/>
  <c r="B3" i="3"/>
  <c r="D3" i="3" s="1"/>
  <c r="E3" i="3" s="1"/>
  <c r="J252" i="2"/>
  <c r="J251" i="2"/>
  <c r="J127" i="2"/>
  <c r="J130" i="2"/>
  <c r="J129" i="2"/>
  <c r="J128" i="2"/>
  <c r="J195" i="2"/>
  <c r="J51" i="2"/>
</calcChain>
</file>

<file path=xl/sharedStrings.xml><?xml version="1.0" encoding="utf-8"?>
<sst xmlns="http://schemas.openxmlformats.org/spreadsheetml/2006/main" count="1106" uniqueCount="558">
  <si>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</si>
  <si>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</si>
  <si>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</si>
  <si>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</si>
  <si>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</si>
  <si>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</si>
  <si>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</si>
  <si>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</si>
  <si>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</si>
  <si>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</si>
  <si>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</si>
  <si>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</si>
  <si>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</si>
  <si>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</si>
  <si>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</si>
  <si>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</si>
  <si>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</si>
  <si>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</si>
  <si>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</si>
  <si>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</si>
  <si>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</si>
  <si>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</si>
  <si>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</si>
  <si>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</si>
  <si>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</si>
  <si>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</si>
  <si>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</si>
  <si>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</si>
  <si>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</si>
  <si>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</si>
  <si>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</si>
  <si>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</si>
  <si>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</si>
  <si>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</si>
  <si>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西東京市</t>
  </si>
  <si>
    <t>☆西多摩</t>
  </si>
  <si>
    <t>☆南多摩</t>
  </si>
  <si>
    <t>☆北多摩第一</t>
  </si>
  <si>
    <t>☆北多摩第二</t>
  </si>
  <si>
    <t>☆北多摩第三</t>
  </si>
  <si>
    <t>☆北多摩第四</t>
  </si>
  <si>
    <t>☆島部</t>
  </si>
  <si>
    <t>選挙区</t>
    <rPh sb="0" eb="3">
      <t>センキョク</t>
    </rPh>
    <phoneticPr fontId="1"/>
  </si>
  <si>
    <t>定数</t>
    <rPh sb="0" eb="2">
      <t>テイスウ</t>
    </rPh>
    <phoneticPr fontId="1"/>
  </si>
  <si>
    <t>届出順</t>
    <rPh sb="0" eb="1">
      <t>トド</t>
    </rPh>
    <rPh sb="1" eb="2">
      <t>デ</t>
    </rPh>
    <rPh sb="2" eb="3">
      <t>ジュン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</si>
  <si>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</si>
  <si>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</si>
  <si>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所属</t>
    <rPh sb="0" eb="2">
      <t>ショゾク</t>
    </rPh>
    <phoneticPr fontId="1"/>
  </si>
  <si>
    <t>得票数</t>
    <rPh sb="0" eb="3">
      <t>トクヒョウスウ</t>
    </rPh>
    <phoneticPr fontId="1"/>
  </si>
  <si>
    <t>1</t>
  </si>
  <si>
    <t>ひぐち</t>
  </si>
  <si>
    <t>たかあき</t>
  </si>
  <si>
    <t>都民ファーストの会</t>
  </si>
  <si>
    <t>2</t>
  </si>
  <si>
    <t>須賀</t>
  </si>
  <si>
    <t>かずお</t>
  </si>
  <si>
    <t>無所属</t>
  </si>
  <si>
    <t>3</t>
  </si>
  <si>
    <t>中村</t>
  </si>
  <si>
    <t>あや</t>
  </si>
  <si>
    <t>自由民主党</t>
  </si>
  <si>
    <t>4</t>
  </si>
  <si>
    <t>ごとう</t>
  </si>
  <si>
    <t>てるき</t>
  </si>
  <si>
    <t>国民ファーストの会</t>
  </si>
  <si>
    <t>森山</t>
  </si>
  <si>
    <t>高至</t>
  </si>
  <si>
    <t>立石</t>
  </si>
  <si>
    <t>はるやす</t>
  </si>
  <si>
    <t>西郷</t>
  </si>
  <si>
    <t>あゆ美</t>
  </si>
  <si>
    <t>さいとう</t>
  </si>
  <si>
    <t>かずえ</t>
  </si>
  <si>
    <t>希望ファーストの会</t>
  </si>
  <si>
    <t>5</t>
  </si>
  <si>
    <t>石島</t>
  </si>
  <si>
    <t>ひでき</t>
  </si>
  <si>
    <t>入江</t>
  </si>
  <si>
    <t>のぶこ</t>
  </si>
  <si>
    <t>かんの</t>
  </si>
  <si>
    <t>弘一</t>
  </si>
  <si>
    <t>大塚</t>
  </si>
  <si>
    <t>染谷</t>
  </si>
  <si>
    <t>ふみ子</t>
  </si>
  <si>
    <t>日本共産党</t>
  </si>
  <si>
    <t>なべ島</t>
  </si>
  <si>
    <t>ひさし</t>
  </si>
  <si>
    <t>幸福実現党</t>
  </si>
  <si>
    <t>6</t>
  </si>
  <si>
    <t>きたしろ</t>
  </si>
  <si>
    <t>勝彦</t>
  </si>
  <si>
    <t>古城</t>
  </si>
  <si>
    <t>まさお</t>
  </si>
  <si>
    <t>公明党</t>
  </si>
  <si>
    <t>あおじ</t>
  </si>
  <si>
    <t>まみ</t>
  </si>
  <si>
    <t>民進党</t>
  </si>
  <si>
    <t>大山</t>
  </si>
  <si>
    <t>とも子</t>
  </si>
  <si>
    <t>大門</t>
  </si>
  <si>
    <t>さちえ</t>
  </si>
  <si>
    <t>森口</t>
  </si>
  <si>
    <t>つかさ</t>
  </si>
  <si>
    <t>秋田</t>
  </si>
  <si>
    <t>一郎</t>
  </si>
  <si>
    <t>7</t>
  </si>
  <si>
    <t>浜野</t>
  </si>
  <si>
    <t>秀昭</t>
  </si>
  <si>
    <t>なかや</t>
  </si>
  <si>
    <t>文孝</t>
  </si>
  <si>
    <t>福手</t>
  </si>
  <si>
    <t>ゆう子</t>
  </si>
  <si>
    <t>増子</t>
  </si>
  <si>
    <t>ひろき</t>
  </si>
  <si>
    <t>いずみ</t>
  </si>
  <si>
    <t>ひろし</t>
  </si>
  <si>
    <t>小柳</t>
  </si>
  <si>
    <t>しげる</t>
  </si>
  <si>
    <t>中山</t>
  </si>
  <si>
    <t>ひろゆき</t>
  </si>
  <si>
    <t>保坂</t>
  </si>
  <si>
    <t>まさひろ</t>
  </si>
  <si>
    <t>武田</t>
  </si>
  <si>
    <t>完兵</t>
  </si>
  <si>
    <t>伊藤</t>
  </si>
  <si>
    <t>大気</t>
  </si>
  <si>
    <t>川松</t>
  </si>
  <si>
    <t>真一朗</t>
  </si>
  <si>
    <t>桜井</t>
  </si>
  <si>
    <t>加藤</t>
  </si>
  <si>
    <t>まさゆき</t>
  </si>
  <si>
    <t>なりきよ</t>
  </si>
  <si>
    <t>りさ子</t>
  </si>
  <si>
    <t>白戸</t>
  </si>
  <si>
    <t>太朗</t>
  </si>
  <si>
    <t>高橋</t>
  </si>
  <si>
    <t>めぐみ</t>
  </si>
  <si>
    <t>細田</t>
  </si>
  <si>
    <t>いさむ</t>
  </si>
  <si>
    <t>やまざき</t>
  </si>
  <si>
    <t>一輝</t>
  </si>
  <si>
    <t>柿沢</t>
  </si>
  <si>
    <t>ゆきえ</t>
  </si>
  <si>
    <t>大沢</t>
  </si>
  <si>
    <t>のぼる</t>
  </si>
  <si>
    <t>古賀</t>
  </si>
  <si>
    <t>美子</t>
  </si>
  <si>
    <t>8</t>
  </si>
  <si>
    <t>あぜ上</t>
  </si>
  <si>
    <t>三和子</t>
  </si>
  <si>
    <t>9</t>
  </si>
  <si>
    <t>表</t>
  </si>
  <si>
    <t>なつこ</t>
  </si>
  <si>
    <t>田中</t>
  </si>
  <si>
    <t>たけし</t>
  </si>
  <si>
    <t>白石</t>
  </si>
  <si>
    <t>たみお</t>
  </si>
  <si>
    <t>もりさわ</t>
  </si>
  <si>
    <t>恭子</t>
  </si>
  <si>
    <t>沢田</t>
  </si>
  <si>
    <t>ひろかず</t>
  </si>
  <si>
    <t>こういち</t>
  </si>
  <si>
    <t>あべ</t>
  </si>
  <si>
    <t>祐美子</t>
  </si>
  <si>
    <t>山内</t>
  </si>
  <si>
    <t>あきら</t>
  </si>
  <si>
    <t>斉藤</t>
  </si>
  <si>
    <t>やすひろ</t>
  </si>
  <si>
    <t>星見</t>
  </si>
  <si>
    <t>てい子</t>
  </si>
  <si>
    <t>鈴木</t>
  </si>
  <si>
    <t>隆道</t>
  </si>
  <si>
    <t>ゆう</t>
  </si>
  <si>
    <t>栗山</t>
  </si>
  <si>
    <t>よしじ</t>
  </si>
  <si>
    <t>藤井</t>
  </si>
  <si>
    <t>一</t>
  </si>
  <si>
    <t>みぞぐち</t>
  </si>
  <si>
    <t>晃一</t>
  </si>
  <si>
    <t>藤田</t>
  </si>
  <si>
    <t>りょうこ</t>
  </si>
  <si>
    <t>神林</t>
  </si>
  <si>
    <t>茂</t>
  </si>
  <si>
    <t>もり</t>
  </si>
  <si>
    <t>愛</t>
  </si>
  <si>
    <t>すどう</t>
  </si>
  <si>
    <t>えいじ</t>
  </si>
  <si>
    <t>あきまさ</t>
  </si>
  <si>
    <t>遠藤</t>
  </si>
  <si>
    <t>守</t>
  </si>
  <si>
    <t>あきひろ</t>
  </si>
  <si>
    <t>10</t>
  </si>
  <si>
    <t>大作</t>
  </si>
  <si>
    <t>11</t>
  </si>
  <si>
    <t>栗下</t>
  </si>
  <si>
    <t>善行</t>
  </si>
  <si>
    <t>12</t>
  </si>
  <si>
    <t>やながせ</t>
  </si>
  <si>
    <t>裕文</t>
  </si>
  <si>
    <t>日本維新の会</t>
  </si>
  <si>
    <t>13</t>
  </si>
  <si>
    <t>飯田</t>
  </si>
  <si>
    <t>佳宏</t>
  </si>
  <si>
    <t>地方議員ゼロの会</t>
  </si>
  <si>
    <t>14</t>
  </si>
  <si>
    <t>佐藤</t>
  </si>
  <si>
    <t>伸</t>
  </si>
  <si>
    <t>15</t>
  </si>
  <si>
    <t>井出</t>
  </si>
  <si>
    <t>鬼子雄</t>
  </si>
  <si>
    <t>ふじた</t>
  </si>
  <si>
    <t>孝行</t>
  </si>
  <si>
    <t>栗林</t>
  </si>
  <si>
    <t>のり子</t>
  </si>
  <si>
    <t>純子</t>
  </si>
  <si>
    <t>社会民主党</t>
  </si>
  <si>
    <t>山口</t>
  </si>
  <si>
    <t>拓</t>
  </si>
  <si>
    <t>小松</t>
  </si>
  <si>
    <t>ダイスケ</t>
  </si>
  <si>
    <t>川合</t>
  </si>
  <si>
    <t>善大</t>
  </si>
  <si>
    <t>伊沢</t>
  </si>
  <si>
    <t>浩美</t>
  </si>
  <si>
    <t>後藤</t>
  </si>
  <si>
    <t>雄一</t>
  </si>
  <si>
    <t>行革110番</t>
  </si>
  <si>
    <t>ひえしま</t>
  </si>
  <si>
    <t>進</t>
  </si>
  <si>
    <t>マック</t>
  </si>
  <si>
    <t>赤坂</t>
  </si>
  <si>
    <t>岡本</t>
  </si>
  <si>
    <t>京子</t>
  </si>
  <si>
    <t>東京・生活者ネットワーク</t>
  </si>
  <si>
    <t>福島</t>
  </si>
  <si>
    <t>りえこ</t>
  </si>
  <si>
    <t>木村</t>
  </si>
  <si>
    <t>基成</t>
  </si>
  <si>
    <t>里吉</t>
  </si>
  <si>
    <t>ゆみ</t>
  </si>
  <si>
    <t>三浦</t>
  </si>
  <si>
    <t>しずか</t>
  </si>
  <si>
    <t>16</t>
  </si>
  <si>
    <t>大場</t>
  </si>
  <si>
    <t>やすのぶ</t>
  </si>
  <si>
    <t>17</t>
  </si>
  <si>
    <t>森</t>
  </si>
  <si>
    <t>ふみお</t>
  </si>
  <si>
    <t>18</t>
  </si>
  <si>
    <t>三宅</t>
  </si>
  <si>
    <t>しげき</t>
  </si>
  <si>
    <t>浜田</t>
  </si>
  <si>
    <t>大津</t>
  </si>
  <si>
    <t>ひろ子</t>
  </si>
  <si>
    <t>龍円</t>
  </si>
  <si>
    <t>あいり</t>
  </si>
  <si>
    <t>前田</t>
  </si>
  <si>
    <t>かずしげ</t>
  </si>
  <si>
    <t>おりかさ</t>
  </si>
  <si>
    <t>裕治</t>
  </si>
  <si>
    <t>荒木</t>
  </si>
  <si>
    <t>ちはる</t>
  </si>
  <si>
    <t>西沢</t>
  </si>
  <si>
    <t>けいた</t>
  </si>
  <si>
    <t>しらかし</t>
  </si>
  <si>
    <t>貴子</t>
  </si>
  <si>
    <t>浦野</t>
  </si>
  <si>
    <t>さとみ</t>
  </si>
  <si>
    <t>高倉</t>
  </si>
  <si>
    <t>良生</t>
  </si>
  <si>
    <t>川井</t>
  </si>
  <si>
    <t>しげお</t>
  </si>
  <si>
    <t>朝子</t>
  </si>
  <si>
    <t>久子</t>
  </si>
  <si>
    <t>あかねがくぼ</t>
  </si>
  <si>
    <t>かよ子</t>
  </si>
  <si>
    <t>原田</t>
  </si>
  <si>
    <t>しょうご</t>
  </si>
  <si>
    <t>北島</t>
  </si>
  <si>
    <t>くにひこ</t>
  </si>
  <si>
    <t>都政を革新する会</t>
  </si>
  <si>
    <t>小宮</t>
  </si>
  <si>
    <t>あんり</t>
  </si>
  <si>
    <t>西村</t>
  </si>
  <si>
    <t>まさみ</t>
  </si>
  <si>
    <t>まつば</t>
  </si>
  <si>
    <t>多美子</t>
  </si>
  <si>
    <t>鳥居</t>
  </si>
  <si>
    <t>こうすけ</t>
  </si>
  <si>
    <t>早坂</t>
  </si>
  <si>
    <t>よしひろ</t>
  </si>
  <si>
    <t>菅沢</t>
  </si>
  <si>
    <t>治希</t>
  </si>
  <si>
    <t>泉谷</t>
  </si>
  <si>
    <t>つよし</t>
  </si>
  <si>
    <t>本橋</t>
  </si>
  <si>
    <t>ひろたか</t>
  </si>
  <si>
    <t>堀</t>
  </si>
  <si>
    <t>こうどう</t>
  </si>
  <si>
    <t>米倉</t>
  </si>
  <si>
    <t>春奈</t>
  </si>
  <si>
    <t>長橋</t>
  </si>
  <si>
    <t>けい一</t>
  </si>
  <si>
    <t>おときた</t>
  </si>
  <si>
    <t>駿</t>
  </si>
  <si>
    <t>そね</t>
  </si>
  <si>
    <t>はじめ</t>
  </si>
  <si>
    <t>和田</t>
  </si>
  <si>
    <t>宗春</t>
  </si>
  <si>
    <t>高木</t>
  </si>
  <si>
    <t>けい</t>
  </si>
  <si>
    <t>大松</t>
  </si>
  <si>
    <t>たきぐち</t>
  </si>
  <si>
    <t>学</t>
  </si>
  <si>
    <t>西野</t>
  </si>
  <si>
    <t>アキラ</t>
  </si>
  <si>
    <t>けいの</t>
  </si>
  <si>
    <t>信一</t>
  </si>
  <si>
    <t>さきやま</t>
  </si>
  <si>
    <t>知尚</t>
  </si>
  <si>
    <t>山本</t>
  </si>
  <si>
    <t>ごう</t>
  </si>
  <si>
    <t>相馬</t>
  </si>
  <si>
    <t>けんいち</t>
  </si>
  <si>
    <t>宮本</t>
  </si>
  <si>
    <t>しゅんま</t>
  </si>
  <si>
    <t>宮瀬</t>
  </si>
  <si>
    <t>英治</t>
  </si>
  <si>
    <t>くまき</t>
  </si>
  <si>
    <t>美奈子</t>
  </si>
  <si>
    <t>安原</t>
  </si>
  <si>
    <t>たちばな</t>
  </si>
  <si>
    <t>正剛</t>
  </si>
  <si>
    <t>河野</t>
  </si>
  <si>
    <t>ゆうき</t>
  </si>
  <si>
    <t>木下</t>
  </si>
  <si>
    <t>ふみこ</t>
  </si>
  <si>
    <t>平</t>
  </si>
  <si>
    <t>けいしょう</t>
  </si>
  <si>
    <t>松田</t>
  </si>
  <si>
    <t>やすまさ</t>
  </si>
  <si>
    <t>とくとめ</t>
  </si>
  <si>
    <t>道信</t>
  </si>
  <si>
    <t>佐上</t>
  </si>
  <si>
    <t>彰浩</t>
  </si>
  <si>
    <t>渋谷</t>
  </si>
  <si>
    <t>誠</t>
  </si>
  <si>
    <t>環境党</t>
  </si>
  <si>
    <t>あさの</t>
  </si>
  <si>
    <t>克彦</t>
  </si>
  <si>
    <t>とものり</t>
  </si>
  <si>
    <t>とや</t>
  </si>
  <si>
    <t>英津子</t>
  </si>
  <si>
    <t>小林</t>
  </si>
  <si>
    <t>けんじ</t>
  </si>
  <si>
    <t>やまか</t>
  </si>
  <si>
    <t>あけみ</t>
  </si>
  <si>
    <t>しばざき</t>
  </si>
  <si>
    <t>幹男</t>
  </si>
  <si>
    <t>きくち</t>
  </si>
  <si>
    <t>やすえ</t>
  </si>
  <si>
    <t>おじま</t>
  </si>
  <si>
    <t>絋平</t>
  </si>
  <si>
    <t>村松</t>
  </si>
  <si>
    <t>一希</t>
  </si>
  <si>
    <t>かつひろ</t>
  </si>
  <si>
    <t>銀川</t>
  </si>
  <si>
    <t>ゆい子</t>
  </si>
  <si>
    <t>ばば</t>
  </si>
  <si>
    <t>信男</t>
  </si>
  <si>
    <t>ほっち</t>
  </si>
  <si>
    <t>易隆</t>
  </si>
  <si>
    <t>信行</t>
  </si>
  <si>
    <t>なみ</t>
  </si>
  <si>
    <t>まりこ</t>
  </si>
  <si>
    <t>うすい</t>
  </si>
  <si>
    <t>浩一</t>
  </si>
  <si>
    <t>髙島</t>
  </si>
  <si>
    <t>なおき</t>
  </si>
  <si>
    <t>米山</t>
  </si>
  <si>
    <t>真吾</t>
  </si>
  <si>
    <t>のがみ</t>
  </si>
  <si>
    <t>谷野</t>
  </si>
  <si>
    <t>せいしろう</t>
  </si>
  <si>
    <t>区民ファーストの会</t>
  </si>
  <si>
    <t>米川</t>
  </si>
  <si>
    <t>大二郎</t>
  </si>
  <si>
    <t>武彦</t>
  </si>
  <si>
    <t>舟坂</t>
  </si>
  <si>
    <t>ちかお</t>
  </si>
  <si>
    <t>和泉</t>
  </si>
  <si>
    <t>なおみ</t>
  </si>
  <si>
    <t>立花</t>
  </si>
  <si>
    <t>孝志</t>
  </si>
  <si>
    <t>NHKから国民を守る党</t>
  </si>
  <si>
    <t>田の上</t>
  </si>
  <si>
    <t>いくこ</t>
  </si>
  <si>
    <t>たじま</t>
  </si>
  <si>
    <t>和明</t>
  </si>
  <si>
    <t>上田</t>
  </si>
  <si>
    <t>令子</t>
  </si>
  <si>
    <t>上野</t>
  </si>
  <si>
    <t>和彦</t>
  </si>
  <si>
    <t>ゆりえ</t>
  </si>
  <si>
    <t>宇田川</t>
  </si>
  <si>
    <t>さとし</t>
  </si>
  <si>
    <t>滝田</t>
  </si>
  <si>
    <t>やすひこ</t>
  </si>
  <si>
    <t>清水</t>
  </si>
  <si>
    <t>ひで子</t>
  </si>
  <si>
    <t>もろずみ</t>
  </si>
  <si>
    <t>みのる</t>
  </si>
  <si>
    <t>安藤</t>
  </si>
  <si>
    <t>おさみ</t>
  </si>
  <si>
    <t>しょうこう</t>
  </si>
  <si>
    <t>滝沢</t>
  </si>
  <si>
    <t>景一</t>
  </si>
  <si>
    <t>東村</t>
  </si>
  <si>
    <t>くにひろ</t>
  </si>
  <si>
    <t>レオ</t>
  </si>
  <si>
    <t>岡村</t>
  </si>
  <si>
    <t>みきお</t>
  </si>
  <si>
    <t>日本第一党</t>
  </si>
  <si>
    <t>酒井</t>
  </si>
  <si>
    <t>大史</t>
  </si>
  <si>
    <t>増田</t>
  </si>
  <si>
    <t>いちろう</t>
  </si>
  <si>
    <t>こうじ</t>
  </si>
  <si>
    <t>浅川</t>
  </si>
  <si>
    <t>修一</t>
  </si>
  <si>
    <t>島崎</t>
  </si>
  <si>
    <t>くにかず</t>
  </si>
  <si>
    <t>松下</t>
  </si>
  <si>
    <t>玲子</t>
  </si>
  <si>
    <t>むろ</t>
  </si>
  <si>
    <t>喜代一</t>
  </si>
  <si>
    <t>山田</t>
  </si>
  <si>
    <t>つるた</t>
  </si>
  <si>
    <t>一忠</t>
  </si>
  <si>
    <t>森村</t>
  </si>
  <si>
    <t>たかゆき</t>
  </si>
  <si>
    <t>野村</t>
  </si>
  <si>
    <t>有信</t>
  </si>
  <si>
    <t>きんじ</t>
  </si>
  <si>
    <t>からさわ</t>
  </si>
  <si>
    <t>地平</t>
  </si>
  <si>
    <t>小山</t>
  </si>
  <si>
    <t>内山</t>
  </si>
  <si>
    <t>奥村</t>
  </si>
  <si>
    <t>池川</t>
  </si>
  <si>
    <t>友一</t>
  </si>
  <si>
    <t>今村</t>
  </si>
  <si>
    <t>るか</t>
  </si>
  <si>
    <t>えびさわ</t>
  </si>
  <si>
    <t>由紀</t>
  </si>
  <si>
    <t>よしわら</t>
  </si>
  <si>
    <t>修</t>
  </si>
  <si>
    <t>おくざわ</t>
  </si>
  <si>
    <t>高広</t>
  </si>
  <si>
    <t>てつじ</t>
  </si>
  <si>
    <t>こいそ</t>
  </si>
  <si>
    <t>善彦</t>
  </si>
  <si>
    <t>市川</t>
  </si>
  <si>
    <t>勝斗</t>
  </si>
  <si>
    <t>漢人</t>
  </si>
  <si>
    <t>あきこ</t>
  </si>
  <si>
    <t>朝倉</t>
  </si>
  <si>
    <t>法明</t>
  </si>
  <si>
    <t>うちこが</t>
  </si>
  <si>
    <t>宏</t>
  </si>
  <si>
    <t>広瀬</t>
  </si>
  <si>
    <t>まき</t>
  </si>
  <si>
    <t>つじの</t>
  </si>
  <si>
    <t>栄作</t>
  </si>
  <si>
    <t>のぶひろ</t>
  </si>
  <si>
    <t>あつし</t>
  </si>
  <si>
    <t>大智</t>
  </si>
  <si>
    <t>佐野</t>
  </si>
  <si>
    <t>いくお</t>
  </si>
  <si>
    <t>新井</t>
  </si>
  <si>
    <t>ともはる</t>
  </si>
  <si>
    <t>菅原</t>
  </si>
  <si>
    <t>直志</t>
  </si>
  <si>
    <t>俊昭</t>
  </si>
  <si>
    <t>中野</t>
  </si>
  <si>
    <t>あきと</t>
  </si>
  <si>
    <t>忠昭</t>
  </si>
  <si>
    <t>桐山</t>
  </si>
  <si>
    <t>ひとみ</t>
  </si>
  <si>
    <t>すぐる</t>
  </si>
  <si>
    <t>石毛</t>
  </si>
  <si>
    <t>やすこ</t>
  </si>
  <si>
    <t>まさと</t>
  </si>
  <si>
    <t>田村</t>
  </si>
  <si>
    <t>利光</t>
  </si>
  <si>
    <t>島田</t>
  </si>
  <si>
    <t>幸成</t>
  </si>
  <si>
    <t>明</t>
  </si>
  <si>
    <t>れいな</t>
  </si>
  <si>
    <t>石川</t>
  </si>
  <si>
    <t>良一</t>
  </si>
  <si>
    <t>しげみ</t>
  </si>
  <si>
    <t>土居</t>
  </si>
  <si>
    <t>範洋</t>
  </si>
  <si>
    <t>北久保</t>
  </si>
  <si>
    <t>まさみち</t>
  </si>
  <si>
    <t>谷村</t>
  </si>
  <si>
    <t>たかひこ</t>
  </si>
  <si>
    <t>尾崎</t>
  </si>
  <si>
    <t>あや子</t>
  </si>
  <si>
    <t>関野</t>
  </si>
  <si>
    <t>たかなり</t>
  </si>
  <si>
    <t>たつお</t>
  </si>
  <si>
    <t>やまうち</t>
  </si>
  <si>
    <t>章明</t>
  </si>
  <si>
    <t>れい子</t>
  </si>
  <si>
    <t>たかすぎ</t>
  </si>
  <si>
    <t>健一</t>
  </si>
  <si>
    <t>おきつ</t>
  </si>
  <si>
    <t>ひでのり</t>
  </si>
  <si>
    <t>こうき</t>
  </si>
  <si>
    <t>大介</t>
  </si>
  <si>
    <t>いび</t>
  </si>
  <si>
    <t>匡利</t>
  </si>
  <si>
    <t>中島</t>
  </si>
  <si>
    <t>よしお</t>
  </si>
  <si>
    <t>小野寺</t>
  </si>
  <si>
    <t>とおる</t>
  </si>
  <si>
    <t>よしゆき</t>
  </si>
  <si>
    <t>匠</t>
  </si>
  <si>
    <t>原</t>
  </si>
  <si>
    <t>山下</t>
  </si>
  <si>
    <t>太郎</t>
  </si>
  <si>
    <t>野島</t>
  </si>
  <si>
    <t>善司</t>
  </si>
  <si>
    <t>細谷</t>
  </si>
  <si>
    <t>しょうこ</t>
  </si>
  <si>
    <t>綾</t>
  </si>
  <si>
    <t>崇</t>
  </si>
  <si>
    <t>正彦</t>
  </si>
  <si>
    <t>得票順</t>
    <rPh sb="0" eb="2">
      <t>トクヒョウ</t>
    </rPh>
    <rPh sb="2" eb="3">
      <t>ジュン</t>
    </rPh>
    <phoneticPr fontId="1"/>
  </si>
  <si>
    <t>当落</t>
    <rPh sb="0" eb="2">
      <t>トウラク</t>
    </rPh>
    <phoneticPr fontId="1"/>
  </si>
  <si>
    <t>＃</t>
    <phoneticPr fontId="1"/>
  </si>
  <si>
    <t>＃</t>
    <phoneticPr fontId="1"/>
  </si>
  <si>
    <t>都民ファーストの会</t>
    <rPh sb="0" eb="2">
      <t>トミン</t>
    </rPh>
    <rPh sb="8" eb="9">
      <t>カイ</t>
    </rPh>
    <phoneticPr fontId="1"/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</si>
  <si>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</si>
  <si>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</si>
  <si>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日本共産党</t>
    <rPh sb="0" eb="2">
      <t>ニホン</t>
    </rPh>
    <rPh sb="2" eb="5">
      <t>キョウサントウ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</si>
  <si>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</si>
  <si>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無所属</t>
    <rPh sb="0" eb="3">
      <t>ムショゾク</t>
    </rPh>
    <phoneticPr fontId="1"/>
  </si>
  <si>
    <t>民進党</t>
    <rPh sb="0" eb="3">
      <t>ミンシントウ</t>
    </rPh>
    <phoneticPr fontId="1"/>
  </si>
  <si>
    <t>獲得議席数</t>
    <rPh sb="0" eb="2">
      <t>カクトク</t>
    </rPh>
    <rPh sb="2" eb="5">
      <t>ギセキスウ</t>
    </rPh>
    <phoneticPr fontId="1"/>
  </si>
  <si>
    <t>党派</t>
    <rPh sb="0" eb="2">
      <t>トウハ</t>
    </rPh>
    <phoneticPr fontId="1"/>
  </si>
  <si>
    <t>改選前議席数</t>
    <rPh sb="0" eb="3">
      <t>カイセンマエ</t>
    </rPh>
    <rPh sb="3" eb="5">
      <t>ギセキ</t>
    </rPh>
    <rPh sb="5" eb="6">
      <t>スウ</t>
    </rPh>
    <phoneticPr fontId="1"/>
  </si>
  <si>
    <t>増減</t>
    <rPh sb="0" eb="2">
      <t>ゾウゲン</t>
    </rPh>
    <phoneticPr fontId="1"/>
  </si>
  <si>
    <t>増減率</t>
    <rPh sb="0" eb="2">
      <t>ゾウゲン</t>
    </rPh>
    <rPh sb="2" eb="3">
      <t>リツ</t>
    </rPh>
    <phoneticPr fontId="1"/>
  </si>
  <si>
    <t>合計</t>
    <rPh sb="0" eb="2">
      <t>ゴウケイ</t>
    </rPh>
    <phoneticPr fontId="1"/>
  </si>
  <si>
    <t>欠員</t>
    <rPh sb="0" eb="2">
      <t>ケツイン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</si>
</sst>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0"/>
    <numFmt numFmtId="179" formatCode="[Red]&quot;当選&quot;;;&quot;落選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0" sqref="A10"/>
    </sheetView>
  </sheetViews>
  <sheetFormatPr defaultRowHeight="13.5" x14ac:dyDescent="0.15"/>
  <cols>
    <col min="1" max="1" width="22" style="1" bestFit="1" customWidth="1"/>
    <col min="2" max="4" width="13.75" style="2" bestFit="1" customWidth="1"/>
    <col min="5" max="5" width="9" style="6"/>
    <col min="6" max="16384" width="9" style="2"/>
  </cols>
  <sheetData>
    <row r="1" spans="1:5" s="3" customFormat="1" x14ac:dyDescent="0.15">
      <c r="A1" s="3" t="s">
        <v>552</v>
      </c>
      <c r="B1" s="3" t="s">
        <v>551</v>
      </c>
      <c r="C1" s="3" t="s">
        <v>553</v>
      </c>
      <c r="D1" s="3" t="s">
        <v>554</v>
      </c>
      <c r="E1" s="5" t="s">
        <v>555</v>
      </c>
    </row>
    <row r="2" spans="1:5" x14ac:dyDescent="0.15">
      <c r="A2" s="1" t="s">
        <v>544</v>
      </c>
      <c r="B2" s="2">
        <f>COUNTIF(得票数!K:K,政党別!A2)</f>
        <v>49</v>
      </c>
      <c r="C2" s="2">
        <v>5</v>
      </c>
      <c r="D2" s="2">
        <f t="shared" ref="D2:D10" si="0">B2-C2</f>
        <v>44</v>
      </c>
      <c r="E2" s="6">
        <f t="shared" ref="E2:E10" si="1">IFERROR(D2/C2,"-")</f>
        <v>8.8000000000000007</v>
      </c>
    </row>
    <row r="3" spans="1:5" x14ac:dyDescent="0.15">
      <c r="A3" s="1" t="s">
        <v>545</v>
      </c>
      <c r="B3" s="2">
        <f>COUNTIF(得票数!K:K,政党別!A3)</f>
        <v>23</v>
      </c>
      <c r="C3" s="2">
        <v>56</v>
      </c>
      <c r="D3" s="2">
        <f t="shared" si="0"/>
        <v>-33</v>
      </c>
      <c r="E3" s="6">
        <f t="shared" si="1"/>
        <v>-0.5892857142857143</v>
      </c>
    </row>
    <row r="4" spans="1:5" x14ac:dyDescent="0.15">
      <c r="A4" s="1" t="s">
        <v>546</v>
      </c>
      <c r="B4" s="2">
        <f>COUNTIF(得票数!K:K,政党別!A4)</f>
        <v>23</v>
      </c>
      <c r="C4" s="2">
        <v>22</v>
      </c>
      <c r="D4" s="2">
        <f t="shared" si="0"/>
        <v>1</v>
      </c>
      <c r="E4" s="6">
        <f t="shared" si="1"/>
        <v>4.5454545454545456E-2</v>
      </c>
    </row>
    <row r="5" spans="1:5" x14ac:dyDescent="0.15">
      <c r="A5" s="1" t="s">
        <v>547</v>
      </c>
      <c r="B5" s="2">
        <f>COUNTIF(得票数!K:K,政党別!A5)</f>
        <v>19</v>
      </c>
      <c r="C5" s="2">
        <v>17</v>
      </c>
      <c r="D5" s="2">
        <f t="shared" si="0"/>
        <v>2</v>
      </c>
      <c r="E5" s="6">
        <f t="shared" si="1"/>
        <v>0.11764705882352941</v>
      </c>
    </row>
    <row r="6" spans="1:5" x14ac:dyDescent="0.15">
      <c r="A6" s="1" t="s">
        <v>550</v>
      </c>
      <c r="B6" s="2">
        <f>COUNTIF(得票数!K:K,政党別!A6)</f>
        <v>5</v>
      </c>
      <c r="C6" s="2">
        <v>18</v>
      </c>
      <c r="D6" s="2">
        <f t="shared" si="0"/>
        <v>-13</v>
      </c>
      <c r="E6" s="6">
        <f t="shared" si="1"/>
        <v>-0.72222222222222221</v>
      </c>
    </row>
    <row r="7" spans="1:5" x14ac:dyDescent="0.15">
      <c r="A7" s="1" t="s">
        <v>548</v>
      </c>
      <c r="B7" s="2">
        <f>COUNTIF(得票数!K:K,政党別!A7)</f>
        <v>1</v>
      </c>
      <c r="C7" s="2">
        <v>0</v>
      </c>
      <c r="D7" s="2">
        <f t="shared" si="0"/>
        <v>1</v>
      </c>
      <c r="E7" s="6" t="str">
        <f t="shared" si="1"/>
        <v>-</v>
      </c>
    </row>
    <row r="8" spans="1:5" x14ac:dyDescent="0.15">
      <c r="A8" s="1" t="s">
        <v>233</v>
      </c>
      <c r="B8" s="2">
        <f>COUNTIF(得票数!K:K,政党別!A8)</f>
        <v>1</v>
      </c>
      <c r="C8" s="2">
        <v>3</v>
      </c>
      <c r="D8" s="2">
        <f t="shared" si="0"/>
        <v>-2</v>
      </c>
      <c r="E8" s="6">
        <f t="shared" si="1"/>
        <v>-0.66666666666666663</v>
      </c>
    </row>
    <row r="9" spans="1:5" x14ac:dyDescent="0.15">
      <c r="A9" s="1" t="s">
        <v>549</v>
      </c>
      <c r="B9" s="2">
        <f>COUNTIF(得票数!K:K,政党別!A9)</f>
        <v>6</v>
      </c>
      <c r="C9" s="2">
        <v>5</v>
      </c>
      <c r="D9" s="2">
        <f t="shared" si="0"/>
        <v>1</v>
      </c>
      <c r="E9" s="6">
        <f t="shared" si="1"/>
        <v>0.2</v>
      </c>
    </row>
    <row r="10" spans="1:5" x14ac:dyDescent="0.15">
      <c r="A10" s="1" t="s">
        <v>557</v>
      </c>
      <c r="B10" s="2">
        <v>0</v>
      </c>
      <c r="C10" s="2">
        <v>1</v>
      </c>
      <c r="D10" s="2">
        <f t="shared" si="0"/>
        <v>-1</v>
      </c>
      <c r="E10" s="6">
        <f t="shared" si="1"/>
        <v>-1</v>
      </c>
    </row>
    <row r="11" spans="1:5" x14ac:dyDescent="0.15">
      <c r="A11" s="1" t="s">
        <v>556</v>
      </c>
      <c r="B11" s="2">
        <f t="shared" ref="B11:C11" si="2">SUM(B2:B10)</f>
        <v>127</v>
      </c>
      <c r="C11" s="2">
        <f t="shared" si="2"/>
        <v>127</v>
      </c>
    </row>
  </sheetData>
  <phoneticPr fontId="1"/>
  <dataValidations count="2">
    <dataValidation imeMode="on" allowBlank="1" showInputMessage="1" showErrorMessage="1" sqref="A1:A1048576 B1:XFD1"/>
    <dataValidation imeMode="off" allowBlank="1" showInputMessage="1" showErrorMessage="1" sqref="B2:XFD1048576"/>
  </dataValidation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workbookViewId="0">
      <selection activeCell="J1" sqref="J1"/>
    </sheetView>
  </sheetViews>
  <sheetFormatPr defaultRowHeight="13.5" x14ac:dyDescent="0.15"/>
  <cols>
    <col min="1" max="1" width="9" style="1"/>
    <col min="2" max="3" width="9" style="2"/>
    <col min="4" max="5" width="9" style="1"/>
    <col min="6" max="8" width="13" style="1" customWidth="1"/>
    <col min="9" max="9" width="13.75" style="2" bestFit="1" customWidth="1"/>
    <col min="10" max="10" width="5.25" style="4" bestFit="1" customWidth="1"/>
    <col min="11" max="11" width="22" style="2" bestFit="1" customWidth="1"/>
    <col min="12" max="16384" width="9" style="2"/>
  </cols>
  <sheetData>
    <row r="1" spans="1:11" s="3" customFormat="1" x14ac:dyDescent="0.15">
      <c r="A1" s="3" t="s">
        <v>542</v>
      </c>
      <c r="B1" s="3" t="s">
        <v>43</v>
      </c>
      <c r="C1" s="3" t="s">
        <v>42</v>
      </c>
      <c r="D1" s="3" t="s">
        <v>44</v>
      </c>
      <c r="E1" s="3" t="s">
        <v>540</v>
      </c>
      <c r="F1" s="3" t="s">
        <v>45</v>
      </c>
      <c r="G1" s="3" t="s">
        <v>46</v>
      </c>
      <c r="H1" s="3" t="s">
        <v>47</v>
      </c>
      <c r="I1" s="3" t="s">
        <v>48</v>
      </c>
      <c r="J1" s="4" t="s">
        <v>541</v>
      </c>
    </row>
    <row r="2" spans="1:11" x14ac:dyDescent="0.15">
      <c r="A2" s="1">
        <v>1</v>
      </c>
      <c r="B2" s="2">
        <f>VLOOKUP(A2,選挙区!A:C,3,0)</f>
        <v>1</v>
      </c>
      <c r="C2" s="2" t="str">
        <f>VLOOKUP(A2,選挙区!A:B,2,0)</f>
        <v>千代田区</v>
      </c>
      <c r="D2" s="1" t="s">
        <v>49</v>
      </c>
      <c r="E2" s="1">
        <v>1</v>
      </c>
      <c r="F2" s="1" t="s">
        <v>50</v>
      </c>
      <c r="G2" s="1" t="s">
        <v>51</v>
      </c>
      <c r="H2" s="1" t="s">
        <v>52</v>
      </c>
      <c r="I2" s="2">
        <v>14418</v>
      </c>
      <c r="J2" s="4">
        <f>IF(MAX(B2-E2+1,0)&gt;0,1,0)</f>
        <v>1</v>
      </c>
      <c r="K2" s="2" t="str">
        <f>IF(J2=1,H2,"")</f>
        <v>都民ファーストの会</v>
      </c>
    </row>
    <row r="3" spans="1:11" x14ac:dyDescent="0.15">
      <c r="A3" s="1">
        <v>1</v>
      </c>
      <c r="B3" s="2">
        <f>VLOOKUP(A3,選挙区!A:C,3,0)</f>
        <v>1</v>
      </c>
      <c r="C3" s="2" t="str">
        <f>VLOOKUP(A3,選挙区!A:B,2,0)</f>
        <v>千代田区</v>
      </c>
      <c r="D3" s="1" t="s">
        <v>57</v>
      </c>
      <c r="E3" s="1">
        <v>2</v>
      </c>
      <c r="F3" s="1" t="s">
        <v>58</v>
      </c>
      <c r="G3" s="1" t="s">
        <v>59</v>
      </c>
      <c r="H3" s="1" t="s">
        <v>60</v>
      </c>
      <c r="I3" s="2">
        <v>7556</v>
      </c>
      <c r="J3" s="4">
        <f>IF(MAX(B3-E3+1,0)&gt;0,1,0)</f>
        <v>0</v>
      </c>
    </row>
    <row r="4" spans="1:11" x14ac:dyDescent="0.15">
      <c r="A4" s="1">
        <v>1</v>
      </c>
      <c r="B4" s="2">
        <f>VLOOKUP(A4,選挙区!A:C,3,0)</f>
        <v>1</v>
      </c>
      <c r="C4" s="2" t="str">
        <f>VLOOKUP(A4,選挙区!A:B,2,0)</f>
        <v>千代田区</v>
      </c>
      <c r="D4" s="1" t="s">
        <v>53</v>
      </c>
      <c r="E4" s="1">
        <v>3</v>
      </c>
      <c r="F4" s="1" t="s">
        <v>54</v>
      </c>
      <c r="G4" s="1" t="s">
        <v>55</v>
      </c>
      <c r="H4" s="1" t="s">
        <v>56</v>
      </c>
      <c r="I4" s="2">
        <v>2871</v>
      </c>
      <c r="J4" s="4">
        <f>IF(MAX(B4-E4+1,0)&gt;0,1,0)</f>
        <v>0</v>
      </c>
    </row>
    <row r="5" spans="1:11" x14ac:dyDescent="0.15">
      <c r="A5" s="1">
        <v>1</v>
      </c>
      <c r="B5" s="2">
        <f>VLOOKUP(A5,選挙区!A:C,3,0)</f>
        <v>1</v>
      </c>
      <c r="C5" s="2" t="str">
        <f>VLOOKUP(A5,選挙区!A:B,2,0)</f>
        <v>千代田区</v>
      </c>
      <c r="D5" s="1" t="s">
        <v>61</v>
      </c>
      <c r="E5" s="1">
        <v>4</v>
      </c>
      <c r="F5" s="1" t="s">
        <v>62</v>
      </c>
      <c r="G5" s="1" t="s">
        <v>63</v>
      </c>
      <c r="H5" s="1" t="s">
        <v>64</v>
      </c>
      <c r="I5" s="2">
        <v>602</v>
      </c>
      <c r="J5" s="4">
        <f>IF(MAX(B5-E5+1,0)&gt;0,1,0)</f>
        <v>0</v>
      </c>
    </row>
    <row r="6" spans="1:11" x14ac:dyDescent="0.15">
      <c r="A6" s="1">
        <v>2</v>
      </c>
      <c r="B6" s="2">
        <f>VLOOKUP(A6,選挙区!A:C,3,0)</f>
        <v>1</v>
      </c>
      <c r="C6" s="2" t="str">
        <f>VLOOKUP(A6,選挙区!A:B,2,0)</f>
        <v>中央区</v>
      </c>
      <c r="D6" s="1" t="s">
        <v>57</v>
      </c>
      <c r="E6" s="1">
        <v>1</v>
      </c>
      <c r="F6" s="1" t="s">
        <v>69</v>
      </c>
      <c r="G6" s="1" t="s">
        <v>70</v>
      </c>
      <c r="H6" s="1" t="s">
        <v>52</v>
      </c>
      <c r="I6" s="2">
        <v>25792</v>
      </c>
      <c r="J6" s="4">
        <f>IF(MAX(B6-E6+1,0)&gt;0,1,0)</f>
        <v>1</v>
      </c>
      <c r="K6" s="2" t="str">
        <f>IF(J6=1,H6,"")</f>
        <v>都民ファーストの会</v>
      </c>
    </row>
    <row r="7" spans="1:11" x14ac:dyDescent="0.15">
      <c r="A7" s="1">
        <v>2</v>
      </c>
      <c r="B7" s="2">
        <f>VLOOKUP(A7,選挙区!A:C,3,0)</f>
        <v>1</v>
      </c>
      <c r="C7" s="2" t="str">
        <f>VLOOKUP(A7,選挙区!A:B,2,0)</f>
        <v>中央区</v>
      </c>
      <c r="D7" s="1" t="s">
        <v>74</v>
      </c>
      <c r="E7" s="1">
        <v>2</v>
      </c>
      <c r="F7" s="1" t="s">
        <v>75</v>
      </c>
      <c r="G7" s="1" t="s">
        <v>76</v>
      </c>
      <c r="H7" s="1" t="s">
        <v>60</v>
      </c>
      <c r="I7" s="2">
        <v>17965</v>
      </c>
      <c r="J7" s="4">
        <f>IF(MAX(B7-E7+1,0)&gt;0,1,0)</f>
        <v>0</v>
      </c>
    </row>
    <row r="8" spans="1:11" x14ac:dyDescent="0.15">
      <c r="A8" s="1">
        <v>2</v>
      </c>
      <c r="B8" s="2">
        <f>VLOOKUP(A8,選挙区!A:C,3,0)</f>
        <v>1</v>
      </c>
      <c r="C8" s="2" t="str">
        <f>VLOOKUP(A8,選挙区!A:B,2,0)</f>
        <v>中央区</v>
      </c>
      <c r="D8" s="1" t="s">
        <v>49</v>
      </c>
      <c r="E8" s="1">
        <v>3</v>
      </c>
      <c r="F8" s="1" t="s">
        <v>65</v>
      </c>
      <c r="G8" s="1" t="s">
        <v>66</v>
      </c>
      <c r="H8" s="1" t="s">
        <v>56</v>
      </c>
      <c r="I8" s="2">
        <v>8736</v>
      </c>
      <c r="J8" s="4">
        <f>IF(MAX(B8-E8+1,0)&gt;0,1,0)</f>
        <v>0</v>
      </c>
    </row>
    <row r="9" spans="1:11" x14ac:dyDescent="0.15">
      <c r="A9" s="1">
        <v>2</v>
      </c>
      <c r="B9" s="2">
        <f>VLOOKUP(A9,選挙区!A:C,3,0)</f>
        <v>1</v>
      </c>
      <c r="C9" s="2" t="str">
        <f>VLOOKUP(A9,選挙区!A:B,2,0)</f>
        <v>中央区</v>
      </c>
      <c r="D9" s="1" t="s">
        <v>53</v>
      </c>
      <c r="E9" s="1">
        <v>4</v>
      </c>
      <c r="F9" s="1" t="s">
        <v>67</v>
      </c>
      <c r="G9" s="1" t="s">
        <v>68</v>
      </c>
      <c r="H9" s="1" t="s">
        <v>56</v>
      </c>
      <c r="I9" s="2">
        <v>6842</v>
      </c>
      <c r="J9" s="4">
        <f>IF(MAX(B9-E9+1,0)&gt;0,1,0)</f>
        <v>0</v>
      </c>
    </row>
    <row r="10" spans="1:11" x14ac:dyDescent="0.15">
      <c r="A10" s="1">
        <v>2</v>
      </c>
      <c r="B10" s="2">
        <f>VLOOKUP(A10,選挙区!A:C,3,0)</f>
        <v>1</v>
      </c>
      <c r="C10" s="2" t="str">
        <f>VLOOKUP(A10,選挙区!A:B,2,0)</f>
        <v>中央区</v>
      </c>
      <c r="D10" s="1" t="s">
        <v>61</v>
      </c>
      <c r="E10" s="1">
        <v>5</v>
      </c>
      <c r="F10" s="1" t="s">
        <v>71</v>
      </c>
      <c r="G10" s="1" t="s">
        <v>72</v>
      </c>
      <c r="H10" s="1" t="s">
        <v>73</v>
      </c>
      <c r="I10" s="2">
        <v>1347</v>
      </c>
      <c r="J10" s="4">
        <f>IF(MAX(B10-E10+1,0)&gt;0,1,0)</f>
        <v>0</v>
      </c>
    </row>
    <row r="11" spans="1:11" x14ac:dyDescent="0.15">
      <c r="A11" s="1">
        <v>3</v>
      </c>
      <c r="B11" s="2">
        <f>VLOOKUP(A11,選挙区!A:C,3,0)</f>
        <v>2</v>
      </c>
      <c r="C11" s="2" t="str">
        <f>VLOOKUP(A11,選挙区!A:B,2,0)</f>
        <v>港区</v>
      </c>
      <c r="D11" s="1" t="s">
        <v>49</v>
      </c>
      <c r="E11" s="1">
        <v>1</v>
      </c>
      <c r="F11" s="1" t="s">
        <v>77</v>
      </c>
      <c r="G11" s="1" t="s">
        <v>78</v>
      </c>
      <c r="H11" s="1" t="s">
        <v>52</v>
      </c>
      <c r="I11" s="2">
        <v>35263</v>
      </c>
      <c r="J11" s="4">
        <f>IF(MAX(B11-E11+1,0)&gt;0,1,0)</f>
        <v>1</v>
      </c>
      <c r="K11" s="2" t="str">
        <f t="shared" ref="K11:K12" si="0">IF(J11=1,H11,"")</f>
        <v>都民ファーストの会</v>
      </c>
    </row>
    <row r="12" spans="1:11" x14ac:dyDescent="0.15">
      <c r="A12" s="1">
        <v>3</v>
      </c>
      <c r="B12" s="2">
        <f>VLOOKUP(A12,選挙区!A:C,3,0)</f>
        <v>2</v>
      </c>
      <c r="C12" s="2" t="str">
        <f>VLOOKUP(A12,選挙区!A:B,2,0)</f>
        <v>港区</v>
      </c>
      <c r="D12" s="1" t="s">
        <v>53</v>
      </c>
      <c r="E12" s="1">
        <v>2</v>
      </c>
      <c r="F12" s="1" t="s">
        <v>79</v>
      </c>
      <c r="G12" s="1" t="s">
        <v>80</v>
      </c>
      <c r="H12" s="1" t="s">
        <v>60</v>
      </c>
      <c r="I12" s="2">
        <v>15350</v>
      </c>
      <c r="J12" s="4">
        <f>IF(MAX(B12-E12+1,0)&gt;0,1,0)</f>
        <v>1</v>
      </c>
      <c r="K12" s="2" t="str">
        <f t="shared" si="0"/>
        <v>自由民主党</v>
      </c>
    </row>
    <row r="13" spans="1:11" x14ac:dyDescent="0.15">
      <c r="A13" s="1">
        <v>3</v>
      </c>
      <c r="B13" s="2">
        <f>VLOOKUP(A13,選挙区!A:C,3,0)</f>
        <v>2</v>
      </c>
      <c r="C13" s="2" t="str">
        <f>VLOOKUP(A13,選挙区!A:B,2,0)</f>
        <v>港区</v>
      </c>
      <c r="D13" s="1" t="s">
        <v>57</v>
      </c>
      <c r="E13" s="1">
        <v>3</v>
      </c>
      <c r="F13" s="1" t="s">
        <v>81</v>
      </c>
      <c r="G13" s="1" t="s">
        <v>51</v>
      </c>
      <c r="H13" s="1" t="s">
        <v>56</v>
      </c>
      <c r="I13" s="2">
        <v>13440</v>
      </c>
      <c r="J13" s="4">
        <f>IF(MAX(B13-E13+1,0)&gt;0,1,0)</f>
        <v>0</v>
      </c>
    </row>
    <row r="14" spans="1:11" x14ac:dyDescent="0.15">
      <c r="A14" s="1">
        <v>3</v>
      </c>
      <c r="B14" s="2">
        <f>VLOOKUP(A14,選挙区!A:C,3,0)</f>
        <v>2</v>
      </c>
      <c r="C14" s="2" t="str">
        <f>VLOOKUP(A14,選挙区!A:B,2,0)</f>
        <v>港区</v>
      </c>
      <c r="D14" s="1" t="s">
        <v>61</v>
      </c>
      <c r="E14" s="1">
        <v>4</v>
      </c>
      <c r="F14" s="1" t="s">
        <v>82</v>
      </c>
      <c r="G14" s="1" t="s">
        <v>83</v>
      </c>
      <c r="H14" s="1" t="s">
        <v>84</v>
      </c>
      <c r="I14" s="2">
        <v>11434</v>
      </c>
      <c r="J14" s="4">
        <f>IF(MAX(B14-E14+1,0)&gt;0,1,0)</f>
        <v>0</v>
      </c>
    </row>
    <row r="15" spans="1:11" x14ac:dyDescent="0.15">
      <c r="A15" s="1">
        <v>3</v>
      </c>
      <c r="B15" s="2">
        <f>VLOOKUP(A15,選挙区!A:C,3,0)</f>
        <v>2</v>
      </c>
      <c r="C15" s="2" t="str">
        <f>VLOOKUP(A15,選挙区!A:B,2,0)</f>
        <v>港区</v>
      </c>
      <c r="D15" s="1" t="s">
        <v>88</v>
      </c>
      <c r="E15" s="1">
        <v>5</v>
      </c>
      <c r="F15" s="1" t="s">
        <v>89</v>
      </c>
      <c r="G15" s="1" t="s">
        <v>90</v>
      </c>
      <c r="H15" s="1" t="s">
        <v>60</v>
      </c>
      <c r="I15" s="2">
        <v>8723</v>
      </c>
      <c r="J15" s="4">
        <f>IF(MAX(B15-E15+1,0)&gt;0,1,0)</f>
        <v>0</v>
      </c>
    </row>
    <row r="16" spans="1:11" x14ac:dyDescent="0.15">
      <c r="A16" s="1">
        <v>3</v>
      </c>
      <c r="B16" s="2">
        <f>VLOOKUP(A16,選挙区!A:C,3,0)</f>
        <v>2</v>
      </c>
      <c r="C16" s="2" t="str">
        <f>VLOOKUP(A16,選挙区!A:B,2,0)</f>
        <v>港区</v>
      </c>
      <c r="D16" s="1" t="s">
        <v>74</v>
      </c>
      <c r="E16" s="1">
        <v>6</v>
      </c>
      <c r="F16" s="1" t="s">
        <v>85</v>
      </c>
      <c r="G16" s="1" t="s">
        <v>86</v>
      </c>
      <c r="H16" s="1" t="s">
        <v>87</v>
      </c>
      <c r="I16" s="2">
        <v>686</v>
      </c>
      <c r="J16" s="4">
        <f>IF(MAX(B16-E16+1,0)&gt;0,1,0)</f>
        <v>0</v>
      </c>
    </row>
    <row r="17" spans="1:11" x14ac:dyDescent="0.15">
      <c r="A17" s="1">
        <v>4</v>
      </c>
      <c r="B17" s="2">
        <f>VLOOKUP(A17,選挙区!A:C,3,0)</f>
        <v>4</v>
      </c>
      <c r="C17" s="2" t="str">
        <f>VLOOKUP(A17,選挙区!A:B,2,0)</f>
        <v>新宿区</v>
      </c>
      <c r="D17" s="1" t="s">
        <v>74</v>
      </c>
      <c r="E17" s="1">
        <v>1</v>
      </c>
      <c r="F17" s="1" t="s">
        <v>101</v>
      </c>
      <c r="G17" s="1" t="s">
        <v>102</v>
      </c>
      <c r="H17" s="1" t="s">
        <v>52</v>
      </c>
      <c r="I17" s="2">
        <v>43822</v>
      </c>
      <c r="J17" s="4">
        <f>IF(MAX(B17-E17+1,0)&gt;0,1,0)</f>
        <v>1</v>
      </c>
      <c r="K17" s="2" t="str">
        <f t="shared" ref="K17:K20" si="1">IF(J17=1,H17,"")</f>
        <v>都民ファーストの会</v>
      </c>
    </row>
    <row r="18" spans="1:11" x14ac:dyDescent="0.15">
      <c r="A18" s="1">
        <v>4</v>
      </c>
      <c r="B18" s="2">
        <f>VLOOKUP(A18,選挙区!A:C,3,0)</f>
        <v>4</v>
      </c>
      <c r="C18" s="2" t="str">
        <f>VLOOKUP(A18,選挙区!A:B,2,0)</f>
        <v>新宿区</v>
      </c>
      <c r="D18" s="1" t="s">
        <v>57</v>
      </c>
      <c r="E18" s="1">
        <v>2</v>
      </c>
      <c r="F18" s="1" t="s">
        <v>97</v>
      </c>
      <c r="G18" s="1" t="s">
        <v>98</v>
      </c>
      <c r="H18" s="1" t="s">
        <v>84</v>
      </c>
      <c r="I18" s="2">
        <v>25256</v>
      </c>
      <c r="J18" s="4">
        <f>IF(MAX(B18-E18+1,0)&gt;0,1,0)</f>
        <v>1</v>
      </c>
      <c r="K18" s="2" t="str">
        <f t="shared" si="1"/>
        <v>日本共産党</v>
      </c>
    </row>
    <row r="19" spans="1:11" x14ac:dyDescent="0.15">
      <c r="A19" s="1">
        <v>4</v>
      </c>
      <c r="B19" s="2">
        <f>VLOOKUP(A19,選挙区!A:C,3,0)</f>
        <v>4</v>
      </c>
      <c r="C19" s="2" t="str">
        <f>VLOOKUP(A19,選挙区!A:B,2,0)</f>
        <v>新宿区</v>
      </c>
      <c r="D19" s="1" t="s">
        <v>49</v>
      </c>
      <c r="E19" s="1">
        <v>3</v>
      </c>
      <c r="F19" s="1" t="s">
        <v>91</v>
      </c>
      <c r="G19" s="1" t="s">
        <v>92</v>
      </c>
      <c r="H19" s="1" t="s">
        <v>93</v>
      </c>
      <c r="I19" s="2">
        <v>19713</v>
      </c>
      <c r="J19" s="4">
        <f>IF(MAX(B19-E19+1,0)&gt;0,1,0)</f>
        <v>1</v>
      </c>
      <c r="K19" s="2" t="str">
        <f t="shared" si="1"/>
        <v>公明党</v>
      </c>
    </row>
    <row r="20" spans="1:11" x14ac:dyDescent="0.15">
      <c r="A20" s="1">
        <v>4</v>
      </c>
      <c r="B20" s="2">
        <f>VLOOKUP(A20,選挙区!A:C,3,0)</f>
        <v>4</v>
      </c>
      <c r="C20" s="2" t="str">
        <f>VLOOKUP(A20,選挙区!A:B,2,0)</f>
        <v>新宿区</v>
      </c>
      <c r="D20" s="1" t="s">
        <v>88</v>
      </c>
      <c r="E20" s="1">
        <v>4</v>
      </c>
      <c r="F20" s="1" t="s">
        <v>103</v>
      </c>
      <c r="G20" s="1" t="s">
        <v>104</v>
      </c>
      <c r="H20" s="1" t="s">
        <v>60</v>
      </c>
      <c r="I20" s="2">
        <v>17565</v>
      </c>
      <c r="J20" s="4">
        <f>IF(MAX(B20-E20+1,0)&gt;0,1,0)</f>
        <v>1</v>
      </c>
      <c r="K20" s="2" t="str">
        <f t="shared" si="1"/>
        <v>自由民主党</v>
      </c>
    </row>
    <row r="21" spans="1:11" x14ac:dyDescent="0.15">
      <c r="A21" s="1">
        <v>4</v>
      </c>
      <c r="B21" s="2">
        <f>VLOOKUP(A21,選挙区!A:C,3,0)</f>
        <v>4</v>
      </c>
      <c r="C21" s="2" t="str">
        <f>VLOOKUP(A21,選挙区!A:B,2,0)</f>
        <v>新宿区</v>
      </c>
      <c r="D21" s="1" t="s">
        <v>61</v>
      </c>
      <c r="E21" s="1">
        <v>5</v>
      </c>
      <c r="F21" s="1" t="s">
        <v>99</v>
      </c>
      <c r="G21" s="1" t="s">
        <v>100</v>
      </c>
      <c r="H21" s="1" t="s">
        <v>60</v>
      </c>
      <c r="I21" s="2">
        <v>11599</v>
      </c>
      <c r="J21" s="4">
        <f>IF(MAX(B21-E21+1,0)&gt;0,1,0)</f>
        <v>0</v>
      </c>
    </row>
    <row r="22" spans="1:11" x14ac:dyDescent="0.15">
      <c r="A22" s="1">
        <v>4</v>
      </c>
      <c r="B22" s="2">
        <f>VLOOKUP(A22,選挙区!A:C,3,0)</f>
        <v>4</v>
      </c>
      <c r="C22" s="2" t="str">
        <f>VLOOKUP(A22,選挙区!A:B,2,0)</f>
        <v>新宿区</v>
      </c>
      <c r="D22" s="1" t="s">
        <v>53</v>
      </c>
      <c r="E22" s="1">
        <v>6</v>
      </c>
      <c r="F22" s="1" t="s">
        <v>94</v>
      </c>
      <c r="G22" s="1" t="s">
        <v>95</v>
      </c>
      <c r="H22" s="1" t="s">
        <v>96</v>
      </c>
      <c r="I22" s="2">
        <v>7427</v>
      </c>
      <c r="J22" s="4">
        <f>IF(MAX(B22-E22+1,0)&gt;0,1,0)</f>
        <v>0</v>
      </c>
    </row>
    <row r="23" spans="1:11" x14ac:dyDescent="0.15">
      <c r="A23" s="1">
        <v>4</v>
      </c>
      <c r="B23" s="2">
        <f>VLOOKUP(A23,選挙区!A:C,3,0)</f>
        <v>4</v>
      </c>
      <c r="C23" s="2" t="str">
        <f>VLOOKUP(A23,選挙区!A:B,2,0)</f>
        <v>新宿区</v>
      </c>
      <c r="D23" s="1" t="s">
        <v>105</v>
      </c>
      <c r="E23" s="1">
        <v>7</v>
      </c>
      <c r="F23" s="1" t="s">
        <v>106</v>
      </c>
      <c r="G23" s="1" t="s">
        <v>107</v>
      </c>
      <c r="H23" s="1" t="s">
        <v>56</v>
      </c>
      <c r="I23" s="2">
        <v>1971</v>
      </c>
      <c r="J23" s="4">
        <f>IF(MAX(B23-E23+1,0)&gt;0,1,0)</f>
        <v>0</v>
      </c>
    </row>
    <row r="24" spans="1:11" x14ac:dyDescent="0.15">
      <c r="A24" s="1">
        <v>5</v>
      </c>
      <c r="B24" s="2">
        <f>VLOOKUP(A24,選挙区!A:C,3,0)</f>
        <v>2</v>
      </c>
      <c r="C24" s="2" t="str">
        <f>VLOOKUP(A24,選挙区!A:B,2,0)</f>
        <v>文京区</v>
      </c>
      <c r="D24" s="1" t="s">
        <v>57</v>
      </c>
      <c r="E24" s="1">
        <v>1</v>
      </c>
      <c r="F24" s="1" t="s">
        <v>112</v>
      </c>
      <c r="G24" s="1" t="s">
        <v>113</v>
      </c>
      <c r="H24" s="1" t="s">
        <v>52</v>
      </c>
      <c r="I24" s="2">
        <v>42185</v>
      </c>
      <c r="J24" s="4">
        <f>IF(MAX(B24-E24+1,0)&gt;0,1,0)</f>
        <v>1</v>
      </c>
      <c r="K24" s="2" t="str">
        <f t="shared" ref="K24:K25" si="2">IF(J24=1,H24,"")</f>
        <v>都民ファーストの会</v>
      </c>
    </row>
    <row r="25" spans="1:11" x14ac:dyDescent="0.15">
      <c r="A25" s="1">
        <v>5</v>
      </c>
      <c r="B25" s="2">
        <f>VLOOKUP(A25,選挙区!A:C,3,0)</f>
        <v>2</v>
      </c>
      <c r="C25" s="2" t="str">
        <f>VLOOKUP(A25,選挙区!A:B,2,0)</f>
        <v>文京区</v>
      </c>
      <c r="D25" s="1" t="s">
        <v>49</v>
      </c>
      <c r="E25" s="1">
        <v>2</v>
      </c>
      <c r="F25" s="1" t="s">
        <v>108</v>
      </c>
      <c r="G25" s="1" t="s">
        <v>109</v>
      </c>
      <c r="H25" s="1" t="s">
        <v>60</v>
      </c>
      <c r="I25" s="2">
        <v>26997</v>
      </c>
      <c r="J25" s="4">
        <f>IF(MAX(B25-E25+1,0)&gt;0,1,0)</f>
        <v>1</v>
      </c>
      <c r="K25" s="2" t="str">
        <f t="shared" si="2"/>
        <v>自由民主党</v>
      </c>
    </row>
    <row r="26" spans="1:11" x14ac:dyDescent="0.15">
      <c r="A26" s="1">
        <v>5</v>
      </c>
      <c r="B26" s="2">
        <f>VLOOKUP(A26,選挙区!A:C,3,0)</f>
        <v>2</v>
      </c>
      <c r="C26" s="2" t="str">
        <f>VLOOKUP(A26,選挙区!A:B,2,0)</f>
        <v>文京区</v>
      </c>
      <c r="D26" s="1" t="s">
        <v>53</v>
      </c>
      <c r="E26" s="1">
        <v>3</v>
      </c>
      <c r="F26" s="1" t="s">
        <v>110</v>
      </c>
      <c r="G26" s="1" t="s">
        <v>111</v>
      </c>
      <c r="H26" s="1" t="s">
        <v>84</v>
      </c>
      <c r="I26" s="2">
        <v>26782</v>
      </c>
      <c r="J26" s="4">
        <f>IF(MAX(B26-E26+1,0)&gt;0,1,0)</f>
        <v>0</v>
      </c>
    </row>
    <row r="27" spans="1:11" x14ac:dyDescent="0.15">
      <c r="A27" s="1">
        <v>6</v>
      </c>
      <c r="B27" s="2">
        <f>VLOOKUP(A27,選挙区!A:C,3,0)</f>
        <v>2</v>
      </c>
      <c r="C27" s="2" t="str">
        <f>VLOOKUP(A27,選挙区!A:B,2,0)</f>
        <v>台東区</v>
      </c>
      <c r="D27" s="1" t="s">
        <v>61</v>
      </c>
      <c r="E27" s="1">
        <v>1</v>
      </c>
      <c r="F27" s="1" t="s">
        <v>120</v>
      </c>
      <c r="G27" s="1" t="s">
        <v>121</v>
      </c>
      <c r="H27" s="1" t="s">
        <v>52</v>
      </c>
      <c r="I27" s="2">
        <v>29838</v>
      </c>
      <c r="J27" s="4">
        <f>IF(MAX(B27-E27+1,0)&gt;0,1,0)</f>
        <v>1</v>
      </c>
      <c r="K27" s="2" t="str">
        <f t="shared" ref="K27:K28" si="3">IF(J27=1,H27,"")</f>
        <v>都民ファーストの会</v>
      </c>
    </row>
    <row r="28" spans="1:11" x14ac:dyDescent="0.15">
      <c r="A28" s="1">
        <v>6</v>
      </c>
      <c r="B28" s="2">
        <f>VLOOKUP(A28,選挙区!A:C,3,0)</f>
        <v>2</v>
      </c>
      <c r="C28" s="2" t="str">
        <f>VLOOKUP(A28,選挙区!A:B,2,0)</f>
        <v>台東区</v>
      </c>
      <c r="D28" s="1" t="s">
        <v>57</v>
      </c>
      <c r="E28" s="1">
        <v>2</v>
      </c>
      <c r="F28" s="1" t="s">
        <v>118</v>
      </c>
      <c r="G28" s="1" t="s">
        <v>119</v>
      </c>
      <c r="H28" s="1" t="s">
        <v>56</v>
      </c>
      <c r="I28" s="2">
        <v>19990</v>
      </c>
      <c r="J28" s="4">
        <f>IF(MAX(B28-E28+1,0)&gt;0,1,0)</f>
        <v>1</v>
      </c>
      <c r="K28" s="2" t="str">
        <f t="shared" si="3"/>
        <v>無所属</v>
      </c>
    </row>
    <row r="29" spans="1:11" x14ac:dyDescent="0.15">
      <c r="A29" s="1">
        <v>6</v>
      </c>
      <c r="B29" s="2">
        <f>VLOOKUP(A29,選挙区!A:C,3,0)</f>
        <v>2</v>
      </c>
      <c r="C29" s="2" t="str">
        <f>VLOOKUP(A29,選挙区!A:B,2,0)</f>
        <v>台東区</v>
      </c>
      <c r="D29" s="1" t="s">
        <v>49</v>
      </c>
      <c r="E29" s="1">
        <v>3</v>
      </c>
      <c r="F29" s="1" t="s">
        <v>114</v>
      </c>
      <c r="G29" s="1" t="s">
        <v>115</v>
      </c>
      <c r="H29" s="1" t="s">
        <v>60</v>
      </c>
      <c r="I29" s="2">
        <v>16630</v>
      </c>
      <c r="J29" s="4">
        <f>IF(MAX(B29-E29+1,0)&gt;0,1,0)</f>
        <v>0</v>
      </c>
    </row>
    <row r="30" spans="1:11" x14ac:dyDescent="0.15">
      <c r="A30" s="1">
        <v>6</v>
      </c>
      <c r="B30" s="2">
        <f>VLOOKUP(A30,選挙区!A:C,3,0)</f>
        <v>2</v>
      </c>
      <c r="C30" s="2" t="str">
        <f>VLOOKUP(A30,選挙区!A:B,2,0)</f>
        <v>台東区</v>
      </c>
      <c r="D30" s="1" t="s">
        <v>53</v>
      </c>
      <c r="E30" s="1">
        <v>4</v>
      </c>
      <c r="F30" s="1" t="s">
        <v>116</v>
      </c>
      <c r="G30" s="1" t="s">
        <v>117</v>
      </c>
      <c r="H30" s="1" t="s">
        <v>84</v>
      </c>
      <c r="I30" s="2">
        <v>12343</v>
      </c>
      <c r="J30" s="4">
        <f>IF(MAX(B30-E30+1,0)&gt;0,1,0)</f>
        <v>0</v>
      </c>
    </row>
    <row r="31" spans="1:11" x14ac:dyDescent="0.15">
      <c r="A31" s="1">
        <v>6</v>
      </c>
      <c r="B31" s="2">
        <f>VLOOKUP(A31,選挙区!A:C,3,0)</f>
        <v>2</v>
      </c>
      <c r="C31" s="2" t="str">
        <f>VLOOKUP(A31,選挙区!A:B,2,0)</f>
        <v>台東区</v>
      </c>
      <c r="D31" s="1" t="s">
        <v>74</v>
      </c>
      <c r="E31" s="1">
        <v>5</v>
      </c>
      <c r="F31" s="1" t="s">
        <v>122</v>
      </c>
      <c r="G31" s="1" t="s">
        <v>123</v>
      </c>
      <c r="H31" s="1" t="s">
        <v>56</v>
      </c>
      <c r="I31" s="2">
        <v>686</v>
      </c>
      <c r="J31" s="4">
        <f>IF(MAX(B31-E31+1,0)&gt;0,1,0)</f>
        <v>0</v>
      </c>
    </row>
    <row r="32" spans="1:11" x14ac:dyDescent="0.15">
      <c r="A32" s="1">
        <v>7</v>
      </c>
      <c r="B32" s="2">
        <f>VLOOKUP(A32,選挙区!A:C,3,0)</f>
        <v>3</v>
      </c>
      <c r="C32" s="2" t="str">
        <f>VLOOKUP(A32,選挙区!A:B,2,0)</f>
        <v>墨田区</v>
      </c>
      <c r="D32" s="1" t="s">
        <v>74</v>
      </c>
      <c r="E32" s="1">
        <v>1</v>
      </c>
      <c r="F32" s="1" t="s">
        <v>131</v>
      </c>
      <c r="G32" s="1" t="s">
        <v>132</v>
      </c>
      <c r="H32" s="1" t="s">
        <v>52</v>
      </c>
      <c r="I32" s="2">
        <v>39531</v>
      </c>
      <c r="J32" s="4">
        <f>IF(MAX(B32-E32+1,0)&gt;0,1,0)</f>
        <v>1</v>
      </c>
      <c r="K32" s="2" t="str">
        <f t="shared" ref="K32:K34" si="4">IF(J32=1,H32,"")</f>
        <v>都民ファーストの会</v>
      </c>
    </row>
    <row r="33" spans="1:11" x14ac:dyDescent="0.15">
      <c r="A33" s="1">
        <v>7</v>
      </c>
      <c r="B33" s="2">
        <f>VLOOKUP(A33,選挙区!A:C,3,0)</f>
        <v>3</v>
      </c>
      <c r="C33" s="2" t="str">
        <f>VLOOKUP(A33,選挙区!A:B,2,0)</f>
        <v>墨田区</v>
      </c>
      <c r="D33" s="1" t="s">
        <v>61</v>
      </c>
      <c r="E33" s="1">
        <v>2</v>
      </c>
      <c r="F33" s="1" t="s">
        <v>129</v>
      </c>
      <c r="G33" s="1" t="s">
        <v>130</v>
      </c>
      <c r="H33" s="1" t="s">
        <v>93</v>
      </c>
      <c r="I33" s="2">
        <v>21585</v>
      </c>
      <c r="J33" s="4">
        <f>IF(MAX(B33-E33+1,0)&gt;0,1,0)</f>
        <v>1</v>
      </c>
      <c r="K33" s="2" t="str">
        <f t="shared" si="4"/>
        <v>公明党</v>
      </c>
    </row>
    <row r="34" spans="1:11" x14ac:dyDescent="0.15">
      <c r="A34" s="1">
        <v>7</v>
      </c>
      <c r="B34" s="2">
        <f>VLOOKUP(A34,選挙区!A:C,3,0)</f>
        <v>3</v>
      </c>
      <c r="C34" s="2" t="str">
        <f>VLOOKUP(A34,選挙区!A:B,2,0)</f>
        <v>墨田区</v>
      </c>
      <c r="D34" s="1" t="s">
        <v>53</v>
      </c>
      <c r="E34" s="1">
        <v>3</v>
      </c>
      <c r="F34" s="1" t="s">
        <v>126</v>
      </c>
      <c r="G34" s="1" t="s">
        <v>127</v>
      </c>
      <c r="H34" s="1" t="s">
        <v>60</v>
      </c>
      <c r="I34" s="2">
        <v>17507</v>
      </c>
      <c r="J34" s="4">
        <f>IF(MAX(B34-E34+1,0)&gt;0,1,0)</f>
        <v>1</v>
      </c>
      <c r="K34" s="2" t="str">
        <f t="shared" si="4"/>
        <v>自由民主党</v>
      </c>
    </row>
    <row r="35" spans="1:11" x14ac:dyDescent="0.15">
      <c r="A35" s="1">
        <v>7</v>
      </c>
      <c r="B35" s="2">
        <f>VLOOKUP(A35,選挙区!A:C,3,0)</f>
        <v>3</v>
      </c>
      <c r="C35" s="2" t="str">
        <f>VLOOKUP(A35,選挙区!A:B,2,0)</f>
        <v>墨田区</v>
      </c>
      <c r="D35" s="1" t="s">
        <v>57</v>
      </c>
      <c r="E35" s="1">
        <v>4</v>
      </c>
      <c r="F35" s="1" t="s">
        <v>128</v>
      </c>
      <c r="G35" s="1" t="s">
        <v>119</v>
      </c>
      <c r="H35" s="1" t="s">
        <v>60</v>
      </c>
      <c r="I35" s="2">
        <v>17404</v>
      </c>
      <c r="J35" s="4">
        <f>IF(MAX(B35-E35+1,0)&gt;0,1,0)</f>
        <v>0</v>
      </c>
    </row>
    <row r="36" spans="1:11" x14ac:dyDescent="0.15">
      <c r="A36" s="1">
        <v>7</v>
      </c>
      <c r="B36" s="2">
        <f>VLOOKUP(A36,選挙区!A:C,3,0)</f>
        <v>3</v>
      </c>
      <c r="C36" s="2" t="str">
        <f>VLOOKUP(A36,選挙区!A:B,2,0)</f>
        <v>墨田区</v>
      </c>
      <c r="D36" s="1" t="s">
        <v>49</v>
      </c>
      <c r="E36" s="1">
        <v>5</v>
      </c>
      <c r="F36" s="1" t="s">
        <v>124</v>
      </c>
      <c r="G36" s="1" t="s">
        <v>125</v>
      </c>
      <c r="H36" s="1" t="s">
        <v>84</v>
      </c>
      <c r="I36" s="2">
        <v>15439</v>
      </c>
      <c r="J36" s="4">
        <f>IF(MAX(B36-E36+1,0)&gt;0,1,0)</f>
        <v>0</v>
      </c>
    </row>
    <row r="37" spans="1:11" x14ac:dyDescent="0.15">
      <c r="A37" s="1">
        <v>8</v>
      </c>
      <c r="B37" s="2">
        <f>VLOOKUP(A37,選挙区!A:C,3,0)</f>
        <v>4</v>
      </c>
      <c r="C37" s="2" t="str">
        <f>VLOOKUP(A37,選挙区!A:B,2,0)</f>
        <v>江東区</v>
      </c>
      <c r="D37" s="1" t="s">
        <v>49</v>
      </c>
      <c r="E37" s="1">
        <v>1</v>
      </c>
      <c r="F37" s="1" t="s">
        <v>133</v>
      </c>
      <c r="G37" s="1" t="s">
        <v>134</v>
      </c>
      <c r="H37" s="1" t="s">
        <v>52</v>
      </c>
      <c r="I37" s="2">
        <v>45614</v>
      </c>
      <c r="J37" s="4">
        <f>IF(MAX(B37-E37+1,0)&gt;0,1,0)</f>
        <v>1</v>
      </c>
      <c r="K37" s="2" t="str">
        <f t="shared" ref="K37:K40" si="5">IF(J37=1,H37,"")</f>
        <v>都民ファーストの会</v>
      </c>
    </row>
    <row r="38" spans="1:11" x14ac:dyDescent="0.15">
      <c r="A38" s="1">
        <v>8</v>
      </c>
      <c r="B38" s="2">
        <f>VLOOKUP(A38,選挙区!A:C,3,0)</f>
        <v>4</v>
      </c>
      <c r="C38" s="2" t="str">
        <f>VLOOKUP(A38,選挙区!A:B,2,0)</f>
        <v>江東区</v>
      </c>
      <c r="D38" s="1" t="s">
        <v>61</v>
      </c>
      <c r="E38" s="1">
        <v>2</v>
      </c>
      <c r="F38" s="1" t="s">
        <v>139</v>
      </c>
      <c r="G38" s="1" t="s">
        <v>140</v>
      </c>
      <c r="H38" s="1" t="s">
        <v>60</v>
      </c>
      <c r="I38" s="2">
        <v>37970</v>
      </c>
      <c r="J38" s="4">
        <f>IF(MAX(B38-E38+1,0)&gt;0,1,0)</f>
        <v>1</v>
      </c>
      <c r="K38" s="2" t="str">
        <f t="shared" si="5"/>
        <v>自由民主党</v>
      </c>
    </row>
    <row r="39" spans="1:11" x14ac:dyDescent="0.15">
      <c r="A39" s="1">
        <v>8</v>
      </c>
      <c r="B39" s="2">
        <f>VLOOKUP(A39,選挙区!A:C,3,0)</f>
        <v>4</v>
      </c>
      <c r="C39" s="2" t="str">
        <f>VLOOKUP(A39,選挙区!A:B,2,0)</f>
        <v>江東区</v>
      </c>
      <c r="D39" s="1" t="s">
        <v>57</v>
      </c>
      <c r="E39" s="1">
        <v>3</v>
      </c>
      <c r="F39" s="1" t="s">
        <v>137</v>
      </c>
      <c r="G39" s="1" t="s">
        <v>138</v>
      </c>
      <c r="H39" s="1" t="s">
        <v>93</v>
      </c>
      <c r="I39" s="2">
        <v>36533</v>
      </c>
      <c r="J39" s="4">
        <f>IF(MAX(B39-E39+1,0)&gt;0,1,0)</f>
        <v>1</v>
      </c>
      <c r="K39" s="2" t="str">
        <f t="shared" si="5"/>
        <v>公明党</v>
      </c>
    </row>
    <row r="40" spans="1:11" x14ac:dyDescent="0.15">
      <c r="A40" s="1">
        <v>8</v>
      </c>
      <c r="B40" s="2">
        <f>VLOOKUP(A40,選挙区!A:C,3,0)</f>
        <v>4</v>
      </c>
      <c r="C40" s="2" t="str">
        <f>VLOOKUP(A40,選挙区!A:B,2,0)</f>
        <v>江東区</v>
      </c>
      <c r="D40" s="1" t="s">
        <v>147</v>
      </c>
      <c r="E40" s="1">
        <v>4</v>
      </c>
      <c r="F40" s="1" t="s">
        <v>148</v>
      </c>
      <c r="G40" s="1" t="s">
        <v>149</v>
      </c>
      <c r="H40" s="1" t="s">
        <v>84</v>
      </c>
      <c r="I40" s="2">
        <v>29804</v>
      </c>
      <c r="J40" s="4">
        <f>IF(MAX(B40-E40+1,0)&gt;0,1,0)</f>
        <v>1</v>
      </c>
      <c r="K40" s="2" t="str">
        <f t="shared" si="5"/>
        <v>日本共産党</v>
      </c>
    </row>
    <row r="41" spans="1:11" x14ac:dyDescent="0.15">
      <c r="A41" s="1">
        <v>8</v>
      </c>
      <c r="B41" s="2">
        <f>VLOOKUP(A41,選挙区!A:C,3,0)</f>
        <v>4</v>
      </c>
      <c r="C41" s="2" t="str">
        <f>VLOOKUP(A41,選挙区!A:B,2,0)</f>
        <v>江東区</v>
      </c>
      <c r="D41" s="1" t="s">
        <v>74</v>
      </c>
      <c r="E41" s="1">
        <v>5</v>
      </c>
      <c r="F41" s="1" t="s">
        <v>141</v>
      </c>
      <c r="G41" s="1" t="s">
        <v>142</v>
      </c>
      <c r="H41" s="1" t="s">
        <v>56</v>
      </c>
      <c r="I41" s="2">
        <v>25908</v>
      </c>
      <c r="J41" s="4">
        <f>IF(MAX(B41-E41+1,0)&gt;0,1,0)</f>
        <v>0</v>
      </c>
    </row>
    <row r="42" spans="1:11" x14ac:dyDescent="0.15">
      <c r="A42" s="1">
        <v>8</v>
      </c>
      <c r="B42" s="2">
        <f>VLOOKUP(A42,選挙区!A:C,3,0)</f>
        <v>4</v>
      </c>
      <c r="C42" s="2" t="str">
        <f>VLOOKUP(A42,選挙区!A:B,2,0)</f>
        <v>江東区</v>
      </c>
      <c r="D42" s="1" t="s">
        <v>53</v>
      </c>
      <c r="E42" s="1">
        <v>6</v>
      </c>
      <c r="F42" s="1" t="s">
        <v>135</v>
      </c>
      <c r="G42" s="1" t="s">
        <v>136</v>
      </c>
      <c r="H42" s="1" t="s">
        <v>60</v>
      </c>
      <c r="I42" s="2">
        <v>21059</v>
      </c>
      <c r="J42" s="4">
        <f>IF(MAX(B42-E42+1,0)&gt;0,1,0)</f>
        <v>0</v>
      </c>
    </row>
    <row r="43" spans="1:11" x14ac:dyDescent="0.15">
      <c r="A43" s="1">
        <v>8</v>
      </c>
      <c r="B43" s="2">
        <f>VLOOKUP(A43,選挙区!A:C,3,0)</f>
        <v>4</v>
      </c>
      <c r="C43" s="2" t="str">
        <f>VLOOKUP(A43,選挙区!A:B,2,0)</f>
        <v>江東区</v>
      </c>
      <c r="D43" s="1" t="s">
        <v>88</v>
      </c>
      <c r="E43" s="1">
        <v>7</v>
      </c>
      <c r="F43" s="1" t="s">
        <v>143</v>
      </c>
      <c r="G43" s="1" t="s">
        <v>144</v>
      </c>
      <c r="H43" s="1" t="s">
        <v>96</v>
      </c>
      <c r="I43" s="2">
        <v>15409</v>
      </c>
      <c r="J43" s="4">
        <f>IF(MAX(B43-E43+1,0)&gt;0,1,0)</f>
        <v>0</v>
      </c>
    </row>
    <row r="44" spans="1:11" x14ac:dyDescent="0.15">
      <c r="A44" s="1">
        <v>8</v>
      </c>
      <c r="B44" s="2">
        <f>VLOOKUP(A44,選挙区!A:C,3,0)</f>
        <v>4</v>
      </c>
      <c r="C44" s="2" t="str">
        <f>VLOOKUP(A44,選挙区!A:B,2,0)</f>
        <v>江東区</v>
      </c>
      <c r="D44" s="1" t="s">
        <v>105</v>
      </c>
      <c r="E44" s="1">
        <v>8</v>
      </c>
      <c r="F44" s="1" t="s">
        <v>145</v>
      </c>
      <c r="G44" s="1" t="s">
        <v>146</v>
      </c>
      <c r="H44" s="1" t="s">
        <v>56</v>
      </c>
      <c r="I44" s="2">
        <v>3171</v>
      </c>
      <c r="J44" s="4">
        <f>IF(MAX(B44-E44+1,0)&gt;0,1,0)</f>
        <v>0</v>
      </c>
    </row>
    <row r="45" spans="1:11" x14ac:dyDescent="0.15">
      <c r="A45" s="1">
        <v>8</v>
      </c>
      <c r="B45" s="2">
        <f>VLOOKUP(A45,選挙区!A:C,3,0)</f>
        <v>4</v>
      </c>
      <c r="C45" s="2" t="str">
        <f>VLOOKUP(A45,選挙区!A:B,2,0)</f>
        <v>江東区</v>
      </c>
      <c r="D45" s="1" t="s">
        <v>150</v>
      </c>
      <c r="E45" s="1">
        <v>9</v>
      </c>
      <c r="F45" s="1" t="s">
        <v>151</v>
      </c>
      <c r="G45" s="1" t="s">
        <v>152</v>
      </c>
      <c r="H45" s="1" t="s">
        <v>87</v>
      </c>
      <c r="I45" s="2">
        <v>1403</v>
      </c>
      <c r="J45" s="4">
        <f>IF(MAX(B45-E45+1,0)&gt;0,1,0)</f>
        <v>0</v>
      </c>
    </row>
    <row r="46" spans="1:11" x14ac:dyDescent="0.15">
      <c r="A46" s="1">
        <v>9</v>
      </c>
      <c r="B46" s="2">
        <f>VLOOKUP(A46,選挙区!A:C,3,0)</f>
        <v>4</v>
      </c>
      <c r="C46" s="2" t="str">
        <f>VLOOKUP(A46,選挙区!A:B,2,0)</f>
        <v>品川区</v>
      </c>
      <c r="D46" s="1" t="s">
        <v>57</v>
      </c>
      <c r="E46" s="1">
        <v>1</v>
      </c>
      <c r="F46" s="1" t="s">
        <v>157</v>
      </c>
      <c r="G46" s="1" t="s">
        <v>158</v>
      </c>
      <c r="H46" s="1" t="s">
        <v>52</v>
      </c>
      <c r="I46" s="2">
        <v>32261</v>
      </c>
      <c r="J46" s="4">
        <f>IF(MAX(B46-E46+1,0)&gt;0,1,0)</f>
        <v>1</v>
      </c>
      <c r="K46" s="2" t="str">
        <f t="shared" ref="K46:K49" si="6">IF(J46=1,H46,"")</f>
        <v>都民ファーストの会</v>
      </c>
    </row>
    <row r="47" spans="1:11" x14ac:dyDescent="0.15">
      <c r="A47" s="1">
        <v>9</v>
      </c>
      <c r="B47" s="2">
        <f>VLOOKUP(A47,選挙区!A:C,3,0)</f>
        <v>4</v>
      </c>
      <c r="C47" s="2" t="str">
        <f>VLOOKUP(A47,選挙区!A:B,2,0)</f>
        <v>品川区</v>
      </c>
      <c r="D47" s="1" t="s">
        <v>105</v>
      </c>
      <c r="E47" s="1">
        <v>2</v>
      </c>
      <c r="F47" s="1" t="s">
        <v>164</v>
      </c>
      <c r="G47" s="1" t="s">
        <v>165</v>
      </c>
      <c r="H47" s="1" t="s">
        <v>52</v>
      </c>
      <c r="I47" s="2">
        <v>28591</v>
      </c>
      <c r="J47" s="4">
        <f>IF(MAX(B47-E47+1,0)&gt;0,1,0)</f>
        <v>1</v>
      </c>
      <c r="K47" s="2" t="str">
        <f t="shared" si="6"/>
        <v>都民ファーストの会</v>
      </c>
    </row>
    <row r="48" spans="1:11" x14ac:dyDescent="0.15">
      <c r="A48" s="1">
        <v>9</v>
      </c>
      <c r="B48" s="2">
        <f>VLOOKUP(A48,選挙区!A:C,3,0)</f>
        <v>4</v>
      </c>
      <c r="C48" s="2" t="str">
        <f>VLOOKUP(A48,選挙区!A:B,2,0)</f>
        <v>品川区</v>
      </c>
      <c r="D48" s="1" t="s">
        <v>74</v>
      </c>
      <c r="E48" s="1">
        <v>3</v>
      </c>
      <c r="F48" s="1" t="s">
        <v>124</v>
      </c>
      <c r="G48" s="1" t="s">
        <v>161</v>
      </c>
      <c r="H48" s="1" t="s">
        <v>93</v>
      </c>
      <c r="I48" s="2">
        <v>26184</v>
      </c>
      <c r="J48" s="4">
        <f>IF(MAX(B48-E48+1,0)&gt;0,1,0)</f>
        <v>1</v>
      </c>
      <c r="K48" s="2" t="str">
        <f t="shared" si="6"/>
        <v>公明党</v>
      </c>
    </row>
    <row r="49" spans="1:11" x14ac:dyDescent="0.15">
      <c r="A49" s="1">
        <v>9</v>
      </c>
      <c r="B49" s="2">
        <f>VLOOKUP(A49,選挙区!A:C,3,0)</f>
        <v>4</v>
      </c>
      <c r="C49" s="2" t="str">
        <f>VLOOKUP(A49,選挙区!A:B,2,0)</f>
        <v>品川区</v>
      </c>
      <c r="D49" s="1" t="s">
        <v>53</v>
      </c>
      <c r="E49" s="1">
        <v>4</v>
      </c>
      <c r="F49" s="1" t="s">
        <v>155</v>
      </c>
      <c r="G49" s="1" t="s">
        <v>156</v>
      </c>
      <c r="H49" s="1" t="s">
        <v>84</v>
      </c>
      <c r="I49" s="2">
        <v>23176</v>
      </c>
      <c r="J49" s="4">
        <f>IF(MAX(B49-E49+1,0)&gt;0,1,0)</f>
        <v>1</v>
      </c>
      <c r="K49" s="2" t="str">
        <f t="shared" si="6"/>
        <v>日本共産党</v>
      </c>
    </row>
    <row r="50" spans="1:11" x14ac:dyDescent="0.15">
      <c r="A50" s="1">
        <v>9</v>
      </c>
      <c r="B50" s="2">
        <f>VLOOKUP(A50,選挙区!A:C,3,0)</f>
        <v>4</v>
      </c>
      <c r="C50" s="2" t="str">
        <f>VLOOKUP(A50,選挙区!A:B,2,0)</f>
        <v>品川区</v>
      </c>
      <c r="D50" s="1" t="s">
        <v>49</v>
      </c>
      <c r="E50" s="1">
        <v>5</v>
      </c>
      <c r="F50" s="1" t="s">
        <v>153</v>
      </c>
      <c r="G50" s="1" t="s">
        <v>154</v>
      </c>
      <c r="H50" s="1" t="s">
        <v>60</v>
      </c>
      <c r="I50" s="2">
        <v>19546</v>
      </c>
      <c r="J50" s="4">
        <f>IF(MAX(B50-E50+1,0)&gt;0,1,0)</f>
        <v>0</v>
      </c>
    </row>
    <row r="51" spans="1:11" x14ac:dyDescent="0.15">
      <c r="A51" s="1">
        <v>9</v>
      </c>
      <c r="B51" s="2">
        <f>VLOOKUP(A51,選挙区!A:C,3,0)</f>
        <v>4</v>
      </c>
      <c r="C51" s="2" t="str">
        <f>VLOOKUP(A51,選挙区!A:B,2,0)</f>
        <v>品川区</v>
      </c>
      <c r="D51" s="1" t="s">
        <v>88</v>
      </c>
      <c r="E51" s="1">
        <v>6</v>
      </c>
      <c r="F51" s="1" t="s">
        <v>162</v>
      </c>
      <c r="G51" s="1" t="s">
        <v>163</v>
      </c>
      <c r="H51" s="1" t="s">
        <v>96</v>
      </c>
      <c r="I51" s="2">
        <v>17612</v>
      </c>
      <c r="J51" s="4">
        <f>IF(MAX(B51-E51+1,0)&gt;0,1,0)</f>
        <v>0</v>
      </c>
    </row>
    <row r="52" spans="1:11" x14ac:dyDescent="0.15">
      <c r="A52" s="1">
        <v>9</v>
      </c>
      <c r="B52" s="2">
        <f>VLOOKUP(A52,選挙区!A:C,3,0)</f>
        <v>4</v>
      </c>
      <c r="C52" s="2" t="str">
        <f>VLOOKUP(A52,選挙区!A:B,2,0)</f>
        <v>品川区</v>
      </c>
      <c r="D52" s="1" t="s">
        <v>61</v>
      </c>
      <c r="E52" s="1">
        <v>7</v>
      </c>
      <c r="F52" s="1" t="s">
        <v>159</v>
      </c>
      <c r="G52" s="1" t="s">
        <v>160</v>
      </c>
      <c r="H52" s="1" t="s">
        <v>60</v>
      </c>
      <c r="I52" s="2">
        <v>15807</v>
      </c>
      <c r="J52" s="4">
        <f>IF(MAX(B52-E52+1,0)&gt;0,1,0)</f>
        <v>0</v>
      </c>
    </row>
    <row r="53" spans="1:11" x14ac:dyDescent="0.15">
      <c r="A53" s="1">
        <v>10</v>
      </c>
      <c r="B53" s="2">
        <f>VLOOKUP(A53,選挙区!A:C,3,0)</f>
        <v>3</v>
      </c>
      <c r="C53" s="2" t="str">
        <f>VLOOKUP(A53,選挙区!A:B,2,0)</f>
        <v>目黒区</v>
      </c>
      <c r="D53" s="1" t="s">
        <v>61</v>
      </c>
      <c r="E53" s="1">
        <v>1</v>
      </c>
      <c r="F53" s="1" t="s">
        <v>124</v>
      </c>
      <c r="G53" s="1" t="s">
        <v>172</v>
      </c>
      <c r="H53" s="1" t="s">
        <v>52</v>
      </c>
      <c r="I53" s="2">
        <v>47674</v>
      </c>
      <c r="J53" s="4">
        <f>IF(MAX(B53-E53+1,0)&gt;0,1,0)</f>
        <v>1</v>
      </c>
      <c r="K53" s="2" t="str">
        <f t="shared" ref="K53:K55" si="7">IF(J53=1,H53,"")</f>
        <v>都民ファーストの会</v>
      </c>
    </row>
    <row r="54" spans="1:11" x14ac:dyDescent="0.15">
      <c r="A54" s="1">
        <v>10</v>
      </c>
      <c r="B54" s="2">
        <f>VLOOKUP(A54,選挙区!A:C,3,0)</f>
        <v>3</v>
      </c>
      <c r="C54" s="2" t="str">
        <f>VLOOKUP(A54,選挙区!A:B,2,0)</f>
        <v>目黒区</v>
      </c>
      <c r="D54" s="1" t="s">
        <v>49</v>
      </c>
      <c r="E54" s="1">
        <v>2</v>
      </c>
      <c r="F54" s="1" t="s">
        <v>166</v>
      </c>
      <c r="G54" s="1" t="s">
        <v>167</v>
      </c>
      <c r="H54" s="1" t="s">
        <v>93</v>
      </c>
      <c r="I54" s="2">
        <v>19077</v>
      </c>
      <c r="J54" s="4">
        <f>IF(MAX(B54-E54+1,0)&gt;0,1,0)</f>
        <v>1</v>
      </c>
      <c r="K54" s="2" t="str">
        <f t="shared" si="7"/>
        <v>公明党</v>
      </c>
    </row>
    <row r="55" spans="1:11" x14ac:dyDescent="0.15">
      <c r="A55" s="1">
        <v>10</v>
      </c>
      <c r="B55" s="2">
        <f>VLOOKUP(A55,選挙区!A:C,3,0)</f>
        <v>3</v>
      </c>
      <c r="C55" s="2" t="str">
        <f>VLOOKUP(A55,選挙区!A:B,2,0)</f>
        <v>目黒区</v>
      </c>
      <c r="D55" s="1" t="s">
        <v>53</v>
      </c>
      <c r="E55" s="1">
        <v>3</v>
      </c>
      <c r="F55" s="1" t="s">
        <v>168</v>
      </c>
      <c r="G55" s="1" t="s">
        <v>169</v>
      </c>
      <c r="H55" s="1" t="s">
        <v>84</v>
      </c>
      <c r="I55" s="2">
        <v>18572</v>
      </c>
      <c r="J55" s="4">
        <f>IF(MAX(B55-E55+1,0)&gt;0,1,0)</f>
        <v>1</v>
      </c>
      <c r="K55" s="2" t="str">
        <f t="shared" si="7"/>
        <v>日本共産党</v>
      </c>
    </row>
    <row r="56" spans="1:11" x14ac:dyDescent="0.15">
      <c r="A56" s="1">
        <v>10</v>
      </c>
      <c r="B56" s="2">
        <f>VLOOKUP(A56,選挙区!A:C,3,0)</f>
        <v>3</v>
      </c>
      <c r="C56" s="2" t="str">
        <f>VLOOKUP(A56,選挙区!A:B,2,0)</f>
        <v>目黒区</v>
      </c>
      <c r="D56" s="1" t="s">
        <v>74</v>
      </c>
      <c r="E56" s="1">
        <v>4</v>
      </c>
      <c r="F56" s="1" t="s">
        <v>173</v>
      </c>
      <c r="G56" s="1" t="s">
        <v>174</v>
      </c>
      <c r="H56" s="1" t="s">
        <v>60</v>
      </c>
      <c r="I56" s="2">
        <v>14455</v>
      </c>
      <c r="J56" s="4">
        <f>IF(MAX(B56-E56+1,0)&gt;0,1,0)</f>
        <v>0</v>
      </c>
    </row>
    <row r="57" spans="1:11" x14ac:dyDescent="0.15">
      <c r="A57" s="1">
        <v>10</v>
      </c>
      <c r="B57" s="2">
        <f>VLOOKUP(A57,選挙区!A:C,3,0)</f>
        <v>3</v>
      </c>
      <c r="C57" s="2" t="str">
        <f>VLOOKUP(A57,選挙区!A:B,2,0)</f>
        <v>目黒区</v>
      </c>
      <c r="D57" s="1" t="s">
        <v>57</v>
      </c>
      <c r="E57" s="1">
        <v>5</v>
      </c>
      <c r="F57" s="1" t="s">
        <v>170</v>
      </c>
      <c r="G57" s="1" t="s">
        <v>171</v>
      </c>
      <c r="H57" s="1" t="s">
        <v>60</v>
      </c>
      <c r="I57" s="2">
        <v>13912</v>
      </c>
      <c r="J57" s="4">
        <f>IF(MAX(B57-E57+1,0)&gt;0,1,0)</f>
        <v>0</v>
      </c>
    </row>
    <row r="58" spans="1:11" x14ac:dyDescent="0.15">
      <c r="A58" s="1">
        <v>11</v>
      </c>
      <c r="B58" s="2">
        <f>VLOOKUP(A58,選挙区!A:C,3,0)</f>
        <v>8</v>
      </c>
      <c r="C58" s="2" t="str">
        <f>VLOOKUP(A58,選挙区!A:B,2,0)</f>
        <v>大田区</v>
      </c>
      <c r="D58" s="1" t="s">
        <v>74</v>
      </c>
      <c r="E58" s="1">
        <v>1</v>
      </c>
      <c r="F58" s="1" t="s">
        <v>183</v>
      </c>
      <c r="G58" s="1" t="s">
        <v>184</v>
      </c>
      <c r="H58" s="1" t="s">
        <v>52</v>
      </c>
      <c r="I58" s="2">
        <v>55000</v>
      </c>
      <c r="J58" s="4">
        <f>IF(MAX(B58-E58+1,0)&gt;0,1,0)</f>
        <v>1</v>
      </c>
      <c r="K58" s="2" t="str">
        <f t="shared" ref="K58:K65" si="8">IF(J58=1,H58,"")</f>
        <v>都民ファーストの会</v>
      </c>
    </row>
    <row r="59" spans="1:11" x14ac:dyDescent="0.15">
      <c r="A59" s="1">
        <v>11</v>
      </c>
      <c r="B59" s="2">
        <f>VLOOKUP(A59,選挙区!A:C,3,0)</f>
        <v>8</v>
      </c>
      <c r="C59" s="2" t="str">
        <f>VLOOKUP(A59,選挙区!A:B,2,0)</f>
        <v>大田区</v>
      </c>
      <c r="D59" s="1" t="s">
        <v>193</v>
      </c>
      <c r="E59" s="1">
        <v>2</v>
      </c>
      <c r="F59" s="1" t="s">
        <v>194</v>
      </c>
      <c r="G59" s="1" t="s">
        <v>195</v>
      </c>
      <c r="H59" s="1" t="s">
        <v>52</v>
      </c>
      <c r="I59" s="2">
        <v>33017</v>
      </c>
      <c r="J59" s="4">
        <f>IF(MAX(B59-E59+1,0)&gt;0,1,0)</f>
        <v>1</v>
      </c>
      <c r="K59" s="2" t="str">
        <f t="shared" si="8"/>
        <v>都民ファーストの会</v>
      </c>
    </row>
    <row r="60" spans="1:11" x14ac:dyDescent="0.15">
      <c r="A60" s="1">
        <v>11</v>
      </c>
      <c r="B60" s="2">
        <f>VLOOKUP(A60,選挙区!A:C,3,0)</f>
        <v>8</v>
      </c>
      <c r="C60" s="2" t="str">
        <f>VLOOKUP(A60,選挙区!A:B,2,0)</f>
        <v>大田区</v>
      </c>
      <c r="D60" s="1" t="s">
        <v>49</v>
      </c>
      <c r="E60" s="1">
        <v>3</v>
      </c>
      <c r="F60" s="1" t="s">
        <v>175</v>
      </c>
      <c r="G60" s="1" t="s">
        <v>176</v>
      </c>
      <c r="H60" s="1" t="s">
        <v>93</v>
      </c>
      <c r="I60" s="2">
        <v>26704</v>
      </c>
      <c r="J60" s="4">
        <f>IF(MAX(B60-E60+1,0)&gt;0,1,0)</f>
        <v>1</v>
      </c>
      <c r="K60" s="2" t="str">
        <f t="shared" si="8"/>
        <v>公明党</v>
      </c>
    </row>
    <row r="61" spans="1:11" x14ac:dyDescent="0.15">
      <c r="A61" s="1">
        <v>11</v>
      </c>
      <c r="B61" s="2">
        <f>VLOOKUP(A61,選挙区!A:C,3,0)</f>
        <v>8</v>
      </c>
      <c r="C61" s="2" t="str">
        <f>VLOOKUP(A61,選挙区!A:B,2,0)</f>
        <v>大田区</v>
      </c>
      <c r="D61" s="1" t="s">
        <v>147</v>
      </c>
      <c r="E61" s="1">
        <v>4</v>
      </c>
      <c r="F61" s="1" t="s">
        <v>188</v>
      </c>
      <c r="G61" s="1" t="s">
        <v>189</v>
      </c>
      <c r="H61" s="1" t="s">
        <v>93</v>
      </c>
      <c r="I61" s="2">
        <v>26593</v>
      </c>
      <c r="J61" s="4">
        <f>IF(MAX(B61-E61+1,0)&gt;0,1,0)</f>
        <v>1</v>
      </c>
      <c r="K61" s="2" t="str">
        <f t="shared" si="8"/>
        <v>公明党</v>
      </c>
    </row>
    <row r="62" spans="1:11" x14ac:dyDescent="0.15">
      <c r="A62" s="1">
        <v>11</v>
      </c>
      <c r="B62" s="2">
        <f>VLOOKUP(A62,選挙区!A:C,3,0)</f>
        <v>8</v>
      </c>
      <c r="C62" s="2" t="str">
        <f>VLOOKUP(A62,選挙区!A:B,2,0)</f>
        <v>大田区</v>
      </c>
      <c r="D62" s="1" t="s">
        <v>57</v>
      </c>
      <c r="E62" s="1">
        <v>5</v>
      </c>
      <c r="F62" s="1" t="s">
        <v>179</v>
      </c>
      <c r="G62" s="1" t="s">
        <v>180</v>
      </c>
      <c r="H62" s="1" t="s">
        <v>84</v>
      </c>
      <c r="I62" s="2">
        <v>24957</v>
      </c>
      <c r="J62" s="4">
        <f>IF(MAX(B62-E62+1,0)&gt;0,1,0)</f>
        <v>1</v>
      </c>
      <c r="K62" s="2" t="str">
        <f t="shared" si="8"/>
        <v>日本共産党</v>
      </c>
    </row>
    <row r="63" spans="1:11" x14ac:dyDescent="0.15">
      <c r="A63" s="1">
        <v>11</v>
      </c>
      <c r="B63" s="2">
        <f>VLOOKUP(A63,選挙区!A:C,3,0)</f>
        <v>8</v>
      </c>
      <c r="C63" s="2" t="str">
        <f>VLOOKUP(A63,選挙区!A:B,2,0)</f>
        <v>大田区</v>
      </c>
      <c r="D63" s="1" t="s">
        <v>61</v>
      </c>
      <c r="E63" s="1">
        <v>6</v>
      </c>
      <c r="F63" s="1" t="s">
        <v>181</v>
      </c>
      <c r="G63" s="1" t="s">
        <v>182</v>
      </c>
      <c r="H63" s="1" t="s">
        <v>60</v>
      </c>
      <c r="I63" s="2">
        <v>21831</v>
      </c>
      <c r="J63" s="4">
        <f>IF(MAX(B63-E63+1,0)&gt;0,1,0)</f>
        <v>1</v>
      </c>
      <c r="K63" s="2" t="str">
        <f t="shared" si="8"/>
        <v>自由民主党</v>
      </c>
    </row>
    <row r="64" spans="1:11" x14ac:dyDescent="0.15">
      <c r="A64" s="1">
        <v>11</v>
      </c>
      <c r="B64" s="2">
        <f>VLOOKUP(A64,選挙区!A:C,3,0)</f>
        <v>8</v>
      </c>
      <c r="C64" s="2" t="str">
        <f>VLOOKUP(A64,選挙区!A:B,2,0)</f>
        <v>大田区</v>
      </c>
      <c r="D64" s="1" t="s">
        <v>196</v>
      </c>
      <c r="E64" s="1">
        <v>7</v>
      </c>
      <c r="F64" s="1" t="s">
        <v>197</v>
      </c>
      <c r="G64" s="1" t="s">
        <v>198</v>
      </c>
      <c r="H64" s="1" t="s">
        <v>199</v>
      </c>
      <c r="I64" s="2">
        <v>21460</v>
      </c>
      <c r="J64" s="4">
        <f>IF(MAX(B64-E64+1,0)&gt;0,1,0)</f>
        <v>1</v>
      </c>
      <c r="K64" s="2" t="str">
        <f t="shared" si="8"/>
        <v>日本維新の会</v>
      </c>
    </row>
    <row r="65" spans="1:11" x14ac:dyDescent="0.15">
      <c r="A65" s="1">
        <v>11</v>
      </c>
      <c r="B65" s="2">
        <f>VLOOKUP(A65,選挙区!A:C,3,0)</f>
        <v>8</v>
      </c>
      <c r="C65" s="2" t="str">
        <f>VLOOKUP(A65,選挙区!A:B,2,0)</f>
        <v>大田区</v>
      </c>
      <c r="D65" s="1" t="s">
        <v>150</v>
      </c>
      <c r="E65" s="1">
        <v>8</v>
      </c>
      <c r="F65" s="1" t="s">
        <v>170</v>
      </c>
      <c r="G65" s="1" t="s">
        <v>190</v>
      </c>
      <c r="H65" s="1" t="s">
        <v>60</v>
      </c>
      <c r="I65" s="2">
        <v>21207.052</v>
      </c>
      <c r="J65" s="4">
        <f>IF(MAX(B65-E65+1,0)&gt;0,1,0)</f>
        <v>1</v>
      </c>
      <c r="K65" s="2" t="str">
        <f t="shared" si="8"/>
        <v>自由民主党</v>
      </c>
    </row>
    <row r="66" spans="1:11" x14ac:dyDescent="0.15">
      <c r="A66" s="1">
        <v>11</v>
      </c>
      <c r="B66" s="2">
        <f>VLOOKUP(A66,選挙区!A:C,3,0)</f>
        <v>8</v>
      </c>
      <c r="C66" s="2" t="str">
        <f>VLOOKUP(A66,選挙区!A:B,2,0)</f>
        <v>大田区</v>
      </c>
      <c r="D66" s="1" t="s">
        <v>105</v>
      </c>
      <c r="E66" s="1">
        <v>9</v>
      </c>
      <c r="F66" s="1" t="s">
        <v>170</v>
      </c>
      <c r="G66" s="1" t="s">
        <v>187</v>
      </c>
      <c r="H66" s="1" t="s">
        <v>60</v>
      </c>
      <c r="I66" s="2">
        <v>19032.946</v>
      </c>
      <c r="J66" s="4">
        <f>IF(MAX(B66-E66+1,0)&gt;0,1,0)</f>
        <v>0</v>
      </c>
    </row>
    <row r="67" spans="1:11" x14ac:dyDescent="0.15">
      <c r="A67" s="1">
        <v>11</v>
      </c>
      <c r="B67" s="2">
        <f>VLOOKUP(A67,選挙区!A:C,3,0)</f>
        <v>8</v>
      </c>
      <c r="C67" s="2" t="str">
        <f>VLOOKUP(A67,選挙区!A:B,2,0)</f>
        <v>大田区</v>
      </c>
      <c r="D67" s="1" t="s">
        <v>204</v>
      </c>
      <c r="E67" s="1">
        <v>10</v>
      </c>
      <c r="F67" s="1" t="s">
        <v>205</v>
      </c>
      <c r="G67" s="1" t="s">
        <v>206</v>
      </c>
      <c r="H67" s="1" t="s">
        <v>84</v>
      </c>
      <c r="I67" s="2">
        <v>18193</v>
      </c>
      <c r="J67" s="4">
        <f>IF(MAX(B67-E67+1,0)&gt;0,1,0)</f>
        <v>0</v>
      </c>
    </row>
    <row r="68" spans="1:11" x14ac:dyDescent="0.15">
      <c r="A68" s="1">
        <v>11</v>
      </c>
      <c r="B68" s="2">
        <f>VLOOKUP(A68,選挙区!A:C,3,0)</f>
        <v>8</v>
      </c>
      <c r="C68" s="2" t="str">
        <f>VLOOKUP(A68,選挙区!A:B,2,0)</f>
        <v>大田区</v>
      </c>
      <c r="D68" s="1" t="s">
        <v>191</v>
      </c>
      <c r="E68" s="1">
        <v>11</v>
      </c>
      <c r="F68" s="1" t="s">
        <v>159</v>
      </c>
      <c r="G68" s="1" t="s">
        <v>192</v>
      </c>
      <c r="H68" s="1" t="s">
        <v>96</v>
      </c>
      <c r="I68" s="2">
        <v>16716</v>
      </c>
      <c r="J68" s="4">
        <f>IF(MAX(B68-E68+1,0)&gt;0,1,0)</f>
        <v>0</v>
      </c>
    </row>
    <row r="69" spans="1:11" x14ac:dyDescent="0.15">
      <c r="A69" s="1">
        <v>11</v>
      </c>
      <c r="B69" s="2">
        <f>VLOOKUP(A69,選挙区!A:C,3,0)</f>
        <v>8</v>
      </c>
      <c r="C69" s="2" t="str">
        <f>VLOOKUP(A69,選挙区!A:B,2,0)</f>
        <v>大田区</v>
      </c>
      <c r="D69" s="1" t="s">
        <v>53</v>
      </c>
      <c r="E69" s="1">
        <v>12</v>
      </c>
      <c r="F69" s="1" t="s">
        <v>177</v>
      </c>
      <c r="G69" s="1" t="s">
        <v>178</v>
      </c>
      <c r="H69" s="1" t="s">
        <v>56</v>
      </c>
      <c r="I69" s="2">
        <v>5420</v>
      </c>
      <c r="J69" s="4">
        <f>IF(MAX(B69-E69+1,0)&gt;0,1,0)</f>
        <v>0</v>
      </c>
    </row>
    <row r="70" spans="1:11" x14ac:dyDescent="0.15">
      <c r="A70" s="1">
        <v>11</v>
      </c>
      <c r="B70" s="2">
        <f>VLOOKUP(A70,選挙区!A:C,3,0)</f>
        <v>8</v>
      </c>
      <c r="C70" s="2" t="str">
        <f>VLOOKUP(A70,選挙区!A:B,2,0)</f>
        <v>大田区</v>
      </c>
      <c r="D70" s="1" t="s">
        <v>88</v>
      </c>
      <c r="E70" s="1">
        <v>13</v>
      </c>
      <c r="F70" s="1" t="s">
        <v>185</v>
      </c>
      <c r="G70" s="1" t="s">
        <v>186</v>
      </c>
      <c r="H70" s="1" t="s">
        <v>56</v>
      </c>
      <c r="I70" s="2">
        <v>4118</v>
      </c>
      <c r="J70" s="4">
        <f>IF(MAX(B70-E70+1,0)&gt;0,1,0)</f>
        <v>0</v>
      </c>
    </row>
    <row r="71" spans="1:11" x14ac:dyDescent="0.15">
      <c r="A71" s="1">
        <v>11</v>
      </c>
      <c r="B71" s="2">
        <f>VLOOKUP(A71,選挙区!A:C,3,0)</f>
        <v>8</v>
      </c>
      <c r="C71" s="2" t="str">
        <f>VLOOKUP(A71,選挙区!A:B,2,0)</f>
        <v>大田区</v>
      </c>
      <c r="D71" s="1" t="s">
        <v>200</v>
      </c>
      <c r="E71" s="1">
        <v>14</v>
      </c>
      <c r="F71" s="1" t="s">
        <v>201</v>
      </c>
      <c r="G71" s="1" t="s">
        <v>202</v>
      </c>
      <c r="H71" s="1" t="s">
        <v>203</v>
      </c>
      <c r="I71" s="2">
        <v>2194</v>
      </c>
      <c r="J71" s="4">
        <f>IF(MAX(B71-E71+1,0)&gt;0,1,0)</f>
        <v>0</v>
      </c>
    </row>
    <row r="72" spans="1:11" x14ac:dyDescent="0.15">
      <c r="A72" s="1">
        <v>11</v>
      </c>
      <c r="B72" s="2">
        <f>VLOOKUP(A72,選挙区!A:C,3,0)</f>
        <v>8</v>
      </c>
      <c r="C72" s="2" t="str">
        <f>VLOOKUP(A72,選挙区!A:B,2,0)</f>
        <v>大田区</v>
      </c>
      <c r="D72" s="1" t="s">
        <v>207</v>
      </c>
      <c r="E72" s="1">
        <v>15</v>
      </c>
      <c r="F72" s="1" t="s">
        <v>208</v>
      </c>
      <c r="G72" s="1" t="s">
        <v>209</v>
      </c>
      <c r="H72" s="1" t="s">
        <v>56</v>
      </c>
      <c r="I72" s="2">
        <v>691</v>
      </c>
      <c r="J72" s="4">
        <f>IF(MAX(B72-E72+1,0)&gt;0,1,0)</f>
        <v>0</v>
      </c>
    </row>
    <row r="73" spans="1:11" x14ac:dyDescent="0.15">
      <c r="A73" s="1">
        <v>12</v>
      </c>
      <c r="B73" s="2">
        <f>VLOOKUP(A73,選挙区!A:C,3,0)</f>
        <v>8</v>
      </c>
      <c r="C73" s="2" t="str">
        <f>VLOOKUP(A73,選挙区!A:B,2,0)</f>
        <v>世田谷区</v>
      </c>
      <c r="D73" s="1" t="s">
        <v>196</v>
      </c>
      <c r="E73" s="1">
        <v>1</v>
      </c>
      <c r="F73" s="1" t="s">
        <v>234</v>
      </c>
      <c r="G73" s="1" t="s">
        <v>235</v>
      </c>
      <c r="H73" s="1" t="s">
        <v>52</v>
      </c>
      <c r="I73" s="2">
        <v>70471</v>
      </c>
      <c r="J73" s="4">
        <f>IF(MAX(B73-E73+1,0)&gt;0,1,0)</f>
        <v>1</v>
      </c>
      <c r="K73" s="2" t="str">
        <f t="shared" ref="K73:K80" si="9">IF(J73=1,H73,"")</f>
        <v>都民ファーストの会</v>
      </c>
    </row>
    <row r="74" spans="1:11" x14ac:dyDescent="0.15">
      <c r="A74" s="1">
        <v>12</v>
      </c>
      <c r="B74" s="2">
        <f>VLOOKUP(A74,選挙区!A:C,3,0)</f>
        <v>8</v>
      </c>
      <c r="C74" s="2" t="str">
        <f>VLOOKUP(A74,選挙区!A:B,2,0)</f>
        <v>世田谷区</v>
      </c>
      <c r="D74" s="1" t="s">
        <v>200</v>
      </c>
      <c r="E74" s="1">
        <v>2</v>
      </c>
      <c r="F74" s="1" t="s">
        <v>236</v>
      </c>
      <c r="G74" s="1" t="s">
        <v>237</v>
      </c>
      <c r="H74" s="1" t="s">
        <v>52</v>
      </c>
      <c r="I74" s="2">
        <v>49055</v>
      </c>
      <c r="J74" s="4">
        <f>IF(MAX(B74-E74+1,0)&gt;0,1,0)</f>
        <v>1</v>
      </c>
      <c r="K74" s="2" t="str">
        <f t="shared" si="9"/>
        <v>都民ファーストの会</v>
      </c>
    </row>
    <row r="75" spans="1:11" x14ac:dyDescent="0.15">
      <c r="A75" s="1">
        <v>12</v>
      </c>
      <c r="B75" s="2">
        <f>VLOOKUP(A75,選挙区!A:C,3,0)</f>
        <v>8</v>
      </c>
      <c r="C75" s="2" t="str">
        <f>VLOOKUP(A75,選挙区!A:B,2,0)</f>
        <v>世田谷区</v>
      </c>
      <c r="D75" s="1" t="s">
        <v>53</v>
      </c>
      <c r="E75" s="1">
        <v>3</v>
      </c>
      <c r="F75" s="1" t="s">
        <v>212</v>
      </c>
      <c r="G75" s="1" t="s">
        <v>213</v>
      </c>
      <c r="H75" s="1" t="s">
        <v>93</v>
      </c>
      <c r="I75" s="2">
        <v>42208</v>
      </c>
      <c r="J75" s="4">
        <f>IF(MAX(B75-E75+1,0)&gt;0,1,0)</f>
        <v>1</v>
      </c>
      <c r="K75" s="2" t="str">
        <f t="shared" si="9"/>
        <v>公明党</v>
      </c>
    </row>
    <row r="76" spans="1:11" x14ac:dyDescent="0.15">
      <c r="A76" s="1">
        <v>12</v>
      </c>
      <c r="B76" s="2">
        <f>VLOOKUP(A76,選挙区!A:C,3,0)</f>
        <v>8</v>
      </c>
      <c r="C76" s="2" t="str">
        <f>VLOOKUP(A76,選挙区!A:B,2,0)</f>
        <v>世田谷区</v>
      </c>
      <c r="D76" s="1" t="s">
        <v>204</v>
      </c>
      <c r="E76" s="1">
        <v>4</v>
      </c>
      <c r="F76" s="1" t="s">
        <v>238</v>
      </c>
      <c r="G76" s="1" t="s">
        <v>239</v>
      </c>
      <c r="H76" s="1" t="s">
        <v>84</v>
      </c>
      <c r="I76" s="2">
        <v>34621</v>
      </c>
      <c r="J76" s="4">
        <f>IF(MAX(B76-E76+1,0)&gt;0,1,0)</f>
        <v>1</v>
      </c>
      <c r="K76" s="2" t="str">
        <f t="shared" si="9"/>
        <v>日本共産党</v>
      </c>
    </row>
    <row r="77" spans="1:11" x14ac:dyDescent="0.15">
      <c r="A77" s="1">
        <v>12</v>
      </c>
      <c r="B77" s="2">
        <f>VLOOKUP(A77,選挙区!A:C,3,0)</f>
        <v>8</v>
      </c>
      <c r="C77" s="2" t="str">
        <f>VLOOKUP(A77,選挙区!A:B,2,0)</f>
        <v>世田谷区</v>
      </c>
      <c r="D77" s="1" t="s">
        <v>248</v>
      </c>
      <c r="E77" s="1">
        <v>5</v>
      </c>
      <c r="F77" s="1" t="s">
        <v>249</v>
      </c>
      <c r="G77" s="1" t="s">
        <v>250</v>
      </c>
      <c r="H77" s="1" t="s">
        <v>60</v>
      </c>
      <c r="I77" s="2">
        <v>33019</v>
      </c>
      <c r="J77" s="4">
        <f>IF(MAX(B77-E77+1,0)&gt;0,1,0)</f>
        <v>1</v>
      </c>
      <c r="K77" s="2" t="str">
        <f t="shared" si="9"/>
        <v>自由民主党</v>
      </c>
    </row>
    <row r="78" spans="1:11" x14ac:dyDescent="0.15">
      <c r="A78" s="1">
        <v>12</v>
      </c>
      <c r="B78" s="2">
        <f>VLOOKUP(A78,選挙区!A:C,3,0)</f>
        <v>8</v>
      </c>
      <c r="C78" s="2" t="str">
        <f>VLOOKUP(A78,選挙区!A:B,2,0)</f>
        <v>世田谷区</v>
      </c>
      <c r="D78" s="1" t="s">
        <v>61</v>
      </c>
      <c r="E78" s="1">
        <v>6</v>
      </c>
      <c r="F78" s="1" t="s">
        <v>216</v>
      </c>
      <c r="G78" s="1" t="s">
        <v>217</v>
      </c>
      <c r="H78" s="1" t="s">
        <v>96</v>
      </c>
      <c r="I78" s="2">
        <v>29838</v>
      </c>
      <c r="J78" s="4">
        <f>IF(MAX(B78-E78+1,0)&gt;0,1,0)</f>
        <v>1</v>
      </c>
      <c r="K78" s="2" t="str">
        <f t="shared" si="9"/>
        <v>民進党</v>
      </c>
    </row>
    <row r="79" spans="1:11" x14ac:dyDescent="0.15">
      <c r="A79" s="1">
        <v>12</v>
      </c>
      <c r="B79" s="2">
        <f>VLOOKUP(A79,選挙区!A:C,3,0)</f>
        <v>8</v>
      </c>
      <c r="C79" s="2" t="str">
        <f>VLOOKUP(A79,選挙区!A:B,2,0)</f>
        <v>世田谷区</v>
      </c>
      <c r="D79" s="1" t="s">
        <v>74</v>
      </c>
      <c r="E79" s="1">
        <v>7</v>
      </c>
      <c r="F79" s="1" t="s">
        <v>218</v>
      </c>
      <c r="G79" s="1" t="s">
        <v>219</v>
      </c>
      <c r="H79" s="1" t="s">
        <v>60</v>
      </c>
      <c r="I79" s="2">
        <v>25805</v>
      </c>
      <c r="J79" s="4">
        <f>IF(MAX(B79-E79+1,0)&gt;0,1,0)</f>
        <v>1</v>
      </c>
      <c r="K79" s="2" t="str">
        <f t="shared" si="9"/>
        <v>自由民主党</v>
      </c>
    </row>
    <row r="80" spans="1:11" x14ac:dyDescent="0.15">
      <c r="A80" s="1">
        <v>12</v>
      </c>
      <c r="B80" s="2">
        <f>VLOOKUP(A80,選挙区!A:C,3,0)</f>
        <v>8</v>
      </c>
      <c r="C80" s="2" t="str">
        <f>VLOOKUP(A80,選挙区!A:B,2,0)</f>
        <v>世田谷区</v>
      </c>
      <c r="D80" s="1" t="s">
        <v>242</v>
      </c>
      <c r="E80" s="1">
        <v>8</v>
      </c>
      <c r="F80" s="1" t="s">
        <v>243</v>
      </c>
      <c r="G80" s="1" t="s">
        <v>244</v>
      </c>
      <c r="H80" s="1" t="s">
        <v>60</v>
      </c>
      <c r="I80" s="2">
        <v>18048</v>
      </c>
      <c r="J80" s="4">
        <f>IF(MAX(B80-E80+1,0)&gt;0,1,0)</f>
        <v>1</v>
      </c>
      <c r="K80" s="2" t="str">
        <f t="shared" si="9"/>
        <v>自由民主党</v>
      </c>
    </row>
    <row r="81" spans="1:11" x14ac:dyDescent="0.15">
      <c r="A81" s="1">
        <v>12</v>
      </c>
      <c r="B81" s="2">
        <f>VLOOKUP(A81,選挙区!A:C,3,0)</f>
        <v>8</v>
      </c>
      <c r="C81" s="2" t="str">
        <f>VLOOKUP(A81,選挙区!A:B,2,0)</f>
        <v>世田谷区</v>
      </c>
      <c r="D81" s="1" t="s">
        <v>193</v>
      </c>
      <c r="E81" s="1">
        <v>9</v>
      </c>
      <c r="F81" s="1" t="s">
        <v>231</v>
      </c>
      <c r="G81" s="1" t="s">
        <v>232</v>
      </c>
      <c r="H81" s="1" t="s">
        <v>233</v>
      </c>
      <c r="I81" s="2">
        <v>15175</v>
      </c>
      <c r="J81" s="4">
        <f>IF(MAX(B81-E81+1,0)&gt;0,1,0)</f>
        <v>0</v>
      </c>
    </row>
    <row r="82" spans="1:11" x14ac:dyDescent="0.15">
      <c r="A82" s="1">
        <v>12</v>
      </c>
      <c r="B82" s="2">
        <f>VLOOKUP(A82,選挙区!A:C,3,0)</f>
        <v>8</v>
      </c>
      <c r="C82" s="2" t="str">
        <f>VLOOKUP(A82,選挙区!A:B,2,0)</f>
        <v>世田谷区</v>
      </c>
      <c r="D82" s="1" t="s">
        <v>57</v>
      </c>
      <c r="E82" s="1">
        <v>10</v>
      </c>
      <c r="F82" s="1" t="s">
        <v>128</v>
      </c>
      <c r="G82" s="1" t="s">
        <v>214</v>
      </c>
      <c r="H82" s="1" t="s">
        <v>215</v>
      </c>
      <c r="I82" s="2">
        <v>13243</v>
      </c>
      <c r="J82" s="4">
        <f>IF(MAX(B82-E82+1,0)&gt;0,1,0)</f>
        <v>0</v>
      </c>
    </row>
    <row r="83" spans="1:11" x14ac:dyDescent="0.15">
      <c r="A83" s="1">
        <v>12</v>
      </c>
      <c r="B83" s="2">
        <f>VLOOKUP(A83,選挙区!A:C,3,0)</f>
        <v>8</v>
      </c>
      <c r="C83" s="2" t="str">
        <f>VLOOKUP(A83,選挙区!A:B,2,0)</f>
        <v>世田谷区</v>
      </c>
      <c r="D83" s="1" t="s">
        <v>147</v>
      </c>
      <c r="E83" s="1">
        <v>11</v>
      </c>
      <c r="F83" s="1" t="s">
        <v>224</v>
      </c>
      <c r="G83" s="1" t="s">
        <v>225</v>
      </c>
      <c r="H83" s="1" t="s">
        <v>226</v>
      </c>
      <c r="I83" s="2">
        <v>13141</v>
      </c>
      <c r="J83" s="4">
        <f>IF(MAX(B83-E83+1,0)&gt;0,1,0)</f>
        <v>0</v>
      </c>
    </row>
    <row r="84" spans="1:11" x14ac:dyDescent="0.15">
      <c r="A84" s="1">
        <v>12</v>
      </c>
      <c r="B84" s="2">
        <f>VLOOKUP(A84,選挙区!A:C,3,0)</f>
        <v>8</v>
      </c>
      <c r="C84" s="2" t="str">
        <f>VLOOKUP(A84,選挙区!A:B,2,0)</f>
        <v>世田谷区</v>
      </c>
      <c r="D84" s="1" t="s">
        <v>150</v>
      </c>
      <c r="E84" s="1">
        <v>12</v>
      </c>
      <c r="F84" s="1" t="s">
        <v>227</v>
      </c>
      <c r="G84" s="1" t="s">
        <v>228</v>
      </c>
      <c r="H84" s="1" t="s">
        <v>199</v>
      </c>
      <c r="I84" s="2">
        <v>10524</v>
      </c>
      <c r="J84" s="4">
        <f>IF(MAX(B84-E84+1,0)&gt;0,1,0)</f>
        <v>0</v>
      </c>
    </row>
    <row r="85" spans="1:11" x14ac:dyDescent="0.15">
      <c r="A85" s="1">
        <v>12</v>
      </c>
      <c r="B85" s="2">
        <f>VLOOKUP(A85,選挙区!A:C,3,0)</f>
        <v>8</v>
      </c>
      <c r="C85" s="2" t="str">
        <f>VLOOKUP(A85,選挙区!A:B,2,0)</f>
        <v>世田谷区</v>
      </c>
      <c r="D85" s="1" t="s">
        <v>191</v>
      </c>
      <c r="E85" s="1">
        <v>13</v>
      </c>
      <c r="F85" s="1" t="s">
        <v>229</v>
      </c>
      <c r="G85" s="1" t="s">
        <v>230</v>
      </c>
      <c r="H85" s="1" t="s">
        <v>56</v>
      </c>
      <c r="I85" s="2">
        <v>9021</v>
      </c>
      <c r="J85" s="4">
        <f>IF(MAX(B85-E85+1,0)&gt;0,1,0)</f>
        <v>0</v>
      </c>
    </row>
    <row r="86" spans="1:11" x14ac:dyDescent="0.15">
      <c r="A86" s="1">
        <v>12</v>
      </c>
      <c r="B86" s="2">
        <f>VLOOKUP(A86,選挙区!A:C,3,0)</f>
        <v>8</v>
      </c>
      <c r="C86" s="2" t="str">
        <f>VLOOKUP(A86,選挙区!A:B,2,0)</f>
        <v>世田谷区</v>
      </c>
      <c r="D86" s="1" t="s">
        <v>207</v>
      </c>
      <c r="E86" s="1">
        <v>14</v>
      </c>
      <c r="F86" s="1" t="s">
        <v>240</v>
      </c>
      <c r="G86" s="1" t="s">
        <v>241</v>
      </c>
      <c r="H86" s="1" t="s">
        <v>56</v>
      </c>
      <c r="I86" s="2">
        <v>4145</v>
      </c>
      <c r="J86" s="4">
        <f>IF(MAX(B86-E86+1,0)&gt;0,1,0)</f>
        <v>0</v>
      </c>
    </row>
    <row r="87" spans="1:11" x14ac:dyDescent="0.15">
      <c r="A87" s="1">
        <v>12</v>
      </c>
      <c r="B87" s="2">
        <f>VLOOKUP(A87,選挙区!A:C,3,0)</f>
        <v>8</v>
      </c>
      <c r="C87" s="2" t="str">
        <f>VLOOKUP(A87,選挙区!A:B,2,0)</f>
        <v>世田谷区</v>
      </c>
      <c r="D87" s="1" t="s">
        <v>49</v>
      </c>
      <c r="E87" s="1">
        <v>15</v>
      </c>
      <c r="F87" s="1" t="s">
        <v>210</v>
      </c>
      <c r="G87" s="1" t="s">
        <v>211</v>
      </c>
      <c r="H87" s="1" t="s">
        <v>56</v>
      </c>
      <c r="I87" s="2">
        <v>3813</v>
      </c>
      <c r="J87" s="4">
        <f>IF(MAX(B87-E87+1,0)&gt;0,1,0)</f>
        <v>0</v>
      </c>
    </row>
    <row r="88" spans="1:11" x14ac:dyDescent="0.15">
      <c r="A88" s="1">
        <v>12</v>
      </c>
      <c r="B88" s="2">
        <f>VLOOKUP(A88,選挙区!A:C,3,0)</f>
        <v>8</v>
      </c>
      <c r="C88" s="2" t="str">
        <f>VLOOKUP(A88,選挙区!A:B,2,0)</f>
        <v>世田谷区</v>
      </c>
      <c r="D88" s="1" t="s">
        <v>105</v>
      </c>
      <c r="E88" s="1">
        <v>16</v>
      </c>
      <c r="F88" s="1" t="s">
        <v>222</v>
      </c>
      <c r="G88" s="1" t="s">
        <v>223</v>
      </c>
      <c r="H88" s="1" t="s">
        <v>203</v>
      </c>
      <c r="I88" s="2">
        <v>1990</v>
      </c>
      <c r="J88" s="4">
        <f>IF(MAX(B88-E88+1,0)&gt;0,1,0)</f>
        <v>0</v>
      </c>
    </row>
    <row r="89" spans="1:11" x14ac:dyDescent="0.15">
      <c r="A89" s="1">
        <v>12</v>
      </c>
      <c r="B89" s="2">
        <f>VLOOKUP(A89,選挙区!A:C,3,0)</f>
        <v>8</v>
      </c>
      <c r="C89" s="2" t="str">
        <f>VLOOKUP(A89,選挙区!A:B,2,0)</f>
        <v>世田谷区</v>
      </c>
      <c r="D89" s="1" t="s">
        <v>88</v>
      </c>
      <c r="E89" s="1">
        <v>17</v>
      </c>
      <c r="F89" s="1" t="s">
        <v>220</v>
      </c>
      <c r="G89" s="1" t="s">
        <v>221</v>
      </c>
      <c r="H89" s="1" t="s">
        <v>56</v>
      </c>
      <c r="I89" s="2">
        <v>1012</v>
      </c>
      <c r="J89" s="4">
        <f>IF(MAX(B89-E89+1,0)&gt;0,1,0)</f>
        <v>0</v>
      </c>
    </row>
    <row r="90" spans="1:11" x14ac:dyDescent="0.15">
      <c r="A90" s="1">
        <v>12</v>
      </c>
      <c r="B90" s="2">
        <f>VLOOKUP(A90,選挙区!A:C,3,0)</f>
        <v>8</v>
      </c>
      <c r="C90" s="2" t="str">
        <f>VLOOKUP(A90,選挙区!A:B,2,0)</f>
        <v>世田谷区</v>
      </c>
      <c r="D90" s="1" t="s">
        <v>245</v>
      </c>
      <c r="E90" s="1">
        <v>18</v>
      </c>
      <c r="F90" s="1" t="s">
        <v>246</v>
      </c>
      <c r="G90" s="1" t="s">
        <v>247</v>
      </c>
      <c r="H90" s="1" t="s">
        <v>56</v>
      </c>
      <c r="I90" s="2">
        <v>506</v>
      </c>
      <c r="J90" s="4">
        <f>IF(MAX(B90-E90+1,0)&gt;0,1,0)</f>
        <v>0</v>
      </c>
    </row>
    <row r="91" spans="1:11" x14ac:dyDescent="0.15">
      <c r="A91" s="1">
        <v>13</v>
      </c>
      <c r="B91" s="2">
        <f>VLOOKUP(A91,選挙区!A:C,3,0)</f>
        <v>2</v>
      </c>
      <c r="C91" s="2" t="str">
        <f>VLOOKUP(A91,選挙区!A:B,2,0)</f>
        <v>渋谷区</v>
      </c>
      <c r="D91" s="1" t="s">
        <v>57</v>
      </c>
      <c r="E91" s="1">
        <v>1</v>
      </c>
      <c r="F91" s="1" t="s">
        <v>254</v>
      </c>
      <c r="G91" s="1" t="s">
        <v>255</v>
      </c>
      <c r="H91" s="1" t="s">
        <v>52</v>
      </c>
      <c r="I91" s="2">
        <v>28223</v>
      </c>
      <c r="J91" s="4">
        <f>IF(MAX(B91-E91+1,0)&gt;0,1,0)</f>
        <v>1</v>
      </c>
      <c r="K91" s="2" t="str">
        <f t="shared" ref="K91:K92" si="10">IF(J91=1,H91,"")</f>
        <v>都民ファーストの会</v>
      </c>
    </row>
    <row r="92" spans="1:11" x14ac:dyDescent="0.15">
      <c r="A92" s="1">
        <v>13</v>
      </c>
      <c r="B92" s="2">
        <f>VLOOKUP(A92,選挙区!A:C,3,0)</f>
        <v>2</v>
      </c>
      <c r="C92" s="2" t="str">
        <f>VLOOKUP(A92,選挙区!A:B,2,0)</f>
        <v>渋谷区</v>
      </c>
      <c r="D92" s="1" t="s">
        <v>53</v>
      </c>
      <c r="E92" s="1">
        <v>2</v>
      </c>
      <c r="F92" s="1" t="s">
        <v>252</v>
      </c>
      <c r="G92" s="1" t="s">
        <v>253</v>
      </c>
      <c r="H92" s="1" t="s">
        <v>56</v>
      </c>
      <c r="I92" s="2">
        <v>18060</v>
      </c>
      <c r="J92" s="4">
        <f>IF(MAX(B92-E92+1,0)&gt;0,1,0)</f>
        <v>1</v>
      </c>
      <c r="K92" s="2" t="str">
        <f t="shared" si="10"/>
        <v>無所属</v>
      </c>
    </row>
    <row r="93" spans="1:11" x14ac:dyDescent="0.15">
      <c r="A93" s="1">
        <v>13</v>
      </c>
      <c r="B93" s="2">
        <f>VLOOKUP(A93,選挙区!A:C,3,0)</f>
        <v>2</v>
      </c>
      <c r="C93" s="2" t="str">
        <f>VLOOKUP(A93,選挙区!A:B,2,0)</f>
        <v>渋谷区</v>
      </c>
      <c r="D93" s="1" t="s">
        <v>61</v>
      </c>
      <c r="E93" s="1">
        <v>3</v>
      </c>
      <c r="F93" s="1" t="s">
        <v>256</v>
      </c>
      <c r="G93" s="1" t="s">
        <v>257</v>
      </c>
      <c r="H93" s="1" t="s">
        <v>60</v>
      </c>
      <c r="I93" s="2">
        <v>17658</v>
      </c>
      <c r="J93" s="4">
        <f>IF(MAX(B93-E93+1,0)&gt;0,1,0)</f>
        <v>0</v>
      </c>
    </row>
    <row r="94" spans="1:11" x14ac:dyDescent="0.15">
      <c r="A94" s="1">
        <v>13</v>
      </c>
      <c r="B94" s="2">
        <f>VLOOKUP(A94,選挙区!A:C,3,0)</f>
        <v>2</v>
      </c>
      <c r="C94" s="2" t="str">
        <f>VLOOKUP(A94,選挙区!A:B,2,0)</f>
        <v>渋谷区</v>
      </c>
      <c r="D94" s="1" t="s">
        <v>74</v>
      </c>
      <c r="E94" s="1">
        <v>4</v>
      </c>
      <c r="F94" s="1" t="s">
        <v>258</v>
      </c>
      <c r="G94" s="1" t="s">
        <v>259</v>
      </c>
      <c r="H94" s="1" t="s">
        <v>84</v>
      </c>
      <c r="I94" s="2">
        <v>10323</v>
      </c>
      <c r="J94" s="4">
        <f>IF(MAX(B94-E94+1,0)&gt;0,1,0)</f>
        <v>0</v>
      </c>
    </row>
    <row r="95" spans="1:11" x14ac:dyDescent="0.15">
      <c r="A95" s="1">
        <v>13</v>
      </c>
      <c r="B95" s="2">
        <f>VLOOKUP(A95,選挙区!A:C,3,0)</f>
        <v>2</v>
      </c>
      <c r="C95" s="2" t="str">
        <f>VLOOKUP(A95,選挙区!A:B,2,0)</f>
        <v>渋谷区</v>
      </c>
      <c r="D95" s="1" t="s">
        <v>49</v>
      </c>
      <c r="E95" s="1">
        <v>5</v>
      </c>
      <c r="F95" s="1" t="s">
        <v>251</v>
      </c>
      <c r="G95" s="1" t="s">
        <v>113</v>
      </c>
      <c r="H95" s="1" t="s">
        <v>96</v>
      </c>
      <c r="I95" s="2">
        <v>9918</v>
      </c>
      <c r="J95" s="4">
        <f>IF(MAX(B95-E95+1,0)&gt;0,1,0)</f>
        <v>0</v>
      </c>
    </row>
    <row r="96" spans="1:11" x14ac:dyDescent="0.15">
      <c r="A96" s="1">
        <v>14</v>
      </c>
      <c r="B96" s="2">
        <f>VLOOKUP(A96,選挙区!A:C,3,0)</f>
        <v>3</v>
      </c>
      <c r="C96" s="2" t="str">
        <f>VLOOKUP(A96,選挙区!A:B,2,0)</f>
        <v>中野区</v>
      </c>
      <c r="D96" s="1" t="s">
        <v>49</v>
      </c>
      <c r="E96" s="1">
        <v>1</v>
      </c>
      <c r="F96" s="1" t="s">
        <v>260</v>
      </c>
      <c r="G96" s="1" t="s">
        <v>261</v>
      </c>
      <c r="H96" s="1" t="s">
        <v>52</v>
      </c>
      <c r="I96" s="2">
        <v>44104</v>
      </c>
      <c r="J96" s="4">
        <f>IF(MAX(B96-E96+1,0)&gt;0,1,0)</f>
        <v>1</v>
      </c>
      <c r="K96" s="2" t="str">
        <f t="shared" ref="K96:K98" si="11">IF(J96=1,H96,"")</f>
        <v>都民ファーストの会</v>
      </c>
    </row>
    <row r="97" spans="1:11" x14ac:dyDescent="0.15">
      <c r="A97" s="1">
        <v>14</v>
      </c>
      <c r="B97" s="2">
        <f>VLOOKUP(A97,選挙区!A:C,3,0)</f>
        <v>3</v>
      </c>
      <c r="C97" s="2" t="str">
        <f>VLOOKUP(A97,選挙区!A:B,2,0)</f>
        <v>中野区</v>
      </c>
      <c r="D97" s="1" t="s">
        <v>74</v>
      </c>
      <c r="E97" s="1">
        <v>2</v>
      </c>
      <c r="F97" s="1" t="s">
        <v>268</v>
      </c>
      <c r="G97" s="1" t="s">
        <v>269</v>
      </c>
      <c r="H97" s="1" t="s">
        <v>93</v>
      </c>
      <c r="I97" s="2">
        <v>24647</v>
      </c>
      <c r="J97" s="4">
        <f>IF(MAX(B97-E97+1,0)&gt;0,1,0)</f>
        <v>1</v>
      </c>
      <c r="K97" s="2" t="str">
        <f t="shared" si="11"/>
        <v>公明党</v>
      </c>
    </row>
    <row r="98" spans="1:11" x14ac:dyDescent="0.15">
      <c r="A98" s="1">
        <v>14</v>
      </c>
      <c r="B98" s="2">
        <f>VLOOKUP(A98,選挙区!A:C,3,0)</f>
        <v>3</v>
      </c>
      <c r="C98" s="2" t="str">
        <f>VLOOKUP(A98,選挙区!A:B,2,0)</f>
        <v>中野区</v>
      </c>
      <c r="D98" s="1" t="s">
        <v>53</v>
      </c>
      <c r="E98" s="1">
        <v>3</v>
      </c>
      <c r="F98" s="1" t="s">
        <v>262</v>
      </c>
      <c r="G98" s="1" t="s">
        <v>263</v>
      </c>
      <c r="H98" s="1" t="s">
        <v>96</v>
      </c>
      <c r="I98" s="2">
        <v>23874</v>
      </c>
      <c r="J98" s="4">
        <f>IF(MAX(B98-E98+1,0)&gt;0,1,0)</f>
        <v>1</v>
      </c>
      <c r="K98" s="2" t="str">
        <f t="shared" si="11"/>
        <v>民進党</v>
      </c>
    </row>
    <row r="99" spans="1:11" x14ac:dyDescent="0.15">
      <c r="A99" s="1">
        <v>14</v>
      </c>
      <c r="B99" s="2">
        <f>VLOOKUP(A99,選挙区!A:C,3,0)</f>
        <v>3</v>
      </c>
      <c r="C99" s="2" t="str">
        <f>VLOOKUP(A99,選挙区!A:B,2,0)</f>
        <v>中野区</v>
      </c>
      <c r="D99" s="1" t="s">
        <v>88</v>
      </c>
      <c r="E99" s="1">
        <v>4</v>
      </c>
      <c r="F99" s="1" t="s">
        <v>270</v>
      </c>
      <c r="G99" s="1" t="s">
        <v>271</v>
      </c>
      <c r="H99" s="1" t="s">
        <v>60</v>
      </c>
      <c r="I99" s="2">
        <v>22535</v>
      </c>
      <c r="J99" s="4">
        <f>IF(MAX(B99-E99+1,0)&gt;0,1,0)</f>
        <v>0</v>
      </c>
    </row>
    <row r="100" spans="1:11" x14ac:dyDescent="0.15">
      <c r="A100" s="1">
        <v>14</v>
      </c>
      <c r="B100" s="2">
        <f>VLOOKUP(A100,選挙区!A:C,3,0)</f>
        <v>3</v>
      </c>
      <c r="C100" s="2" t="str">
        <f>VLOOKUP(A100,選挙区!A:B,2,0)</f>
        <v>中野区</v>
      </c>
      <c r="D100" s="1" t="s">
        <v>61</v>
      </c>
      <c r="E100" s="1">
        <v>5</v>
      </c>
      <c r="F100" s="1" t="s">
        <v>266</v>
      </c>
      <c r="G100" s="1" t="s">
        <v>267</v>
      </c>
      <c r="H100" s="1" t="s">
        <v>84</v>
      </c>
      <c r="I100" s="2">
        <v>20106</v>
      </c>
      <c r="J100" s="4">
        <f>IF(MAX(B100-E100+1,0)&gt;0,1,0)</f>
        <v>0</v>
      </c>
    </row>
    <row r="101" spans="1:11" x14ac:dyDescent="0.15">
      <c r="A101" s="1">
        <v>14</v>
      </c>
      <c r="B101" s="2">
        <f>VLOOKUP(A101,選挙区!A:C,3,0)</f>
        <v>3</v>
      </c>
      <c r="C101" s="2" t="str">
        <f>VLOOKUP(A101,選挙区!A:B,2,0)</f>
        <v>中野区</v>
      </c>
      <c r="D101" s="1" t="s">
        <v>57</v>
      </c>
      <c r="E101" s="1">
        <v>6</v>
      </c>
      <c r="F101" s="1" t="s">
        <v>264</v>
      </c>
      <c r="G101" s="1" t="s">
        <v>265</v>
      </c>
      <c r="H101" s="1" t="s">
        <v>87</v>
      </c>
      <c r="I101" s="2">
        <v>1118</v>
      </c>
      <c r="J101" s="4">
        <f>IF(MAX(B101-E101+1,0)&gt;0,1,0)</f>
        <v>0</v>
      </c>
    </row>
    <row r="102" spans="1:11" x14ac:dyDescent="0.15">
      <c r="A102" s="1">
        <v>15</v>
      </c>
      <c r="B102" s="2">
        <f>VLOOKUP(A102,選挙区!A:C,3,0)</f>
        <v>6</v>
      </c>
      <c r="C102" s="2" t="str">
        <f>VLOOKUP(A102,選挙区!A:B,2,0)</f>
        <v>杉並区</v>
      </c>
      <c r="D102" s="1" t="s">
        <v>191</v>
      </c>
      <c r="E102" s="1">
        <v>1</v>
      </c>
      <c r="F102" s="1" t="s">
        <v>287</v>
      </c>
      <c r="G102" s="1" t="s">
        <v>288</v>
      </c>
      <c r="H102" s="1" t="s">
        <v>52</v>
      </c>
      <c r="I102" s="2">
        <v>39893</v>
      </c>
      <c r="J102" s="4">
        <f>IF(MAX(B102-E102+1,0)&gt;0,1,0)</f>
        <v>1</v>
      </c>
      <c r="K102" s="2" t="str">
        <f t="shared" ref="K102:K107" si="12">IF(J102=1,H102,"")</f>
        <v>都民ファーストの会</v>
      </c>
    </row>
    <row r="103" spans="1:11" x14ac:dyDescent="0.15">
      <c r="A103" s="1">
        <v>15</v>
      </c>
      <c r="B103" s="2">
        <f>VLOOKUP(A103,選挙区!A:C,3,0)</f>
        <v>6</v>
      </c>
      <c r="C103" s="2" t="str">
        <f>VLOOKUP(A103,選挙区!A:B,2,0)</f>
        <v>杉並区</v>
      </c>
      <c r="D103" s="1" t="s">
        <v>57</v>
      </c>
      <c r="E103" s="1">
        <v>2</v>
      </c>
      <c r="F103" s="1" t="s">
        <v>274</v>
      </c>
      <c r="G103" s="1" t="s">
        <v>275</v>
      </c>
      <c r="H103" s="1" t="s">
        <v>52</v>
      </c>
      <c r="I103" s="2">
        <v>36145</v>
      </c>
      <c r="J103" s="4">
        <f>IF(MAX(B103-E103+1,0)&gt;0,1,0)</f>
        <v>1</v>
      </c>
      <c r="K103" s="2" t="str">
        <f t="shared" si="12"/>
        <v>都民ファーストの会</v>
      </c>
    </row>
    <row r="104" spans="1:11" x14ac:dyDescent="0.15">
      <c r="A104" s="1">
        <v>15</v>
      </c>
      <c r="B104" s="2">
        <f>VLOOKUP(A104,選挙区!A:C,3,0)</f>
        <v>6</v>
      </c>
      <c r="C104" s="2" t="str">
        <f>VLOOKUP(A104,選挙区!A:B,2,0)</f>
        <v>杉並区</v>
      </c>
      <c r="D104" s="1" t="s">
        <v>61</v>
      </c>
      <c r="E104" s="1">
        <v>3</v>
      </c>
      <c r="F104" s="1" t="s">
        <v>276</v>
      </c>
      <c r="G104" s="1" t="s">
        <v>165</v>
      </c>
      <c r="H104" s="1" t="s">
        <v>84</v>
      </c>
      <c r="I104" s="2">
        <v>31292</v>
      </c>
      <c r="J104" s="4">
        <f>IF(MAX(B104-E104+1,0)&gt;0,1,0)</f>
        <v>1</v>
      </c>
      <c r="K104" s="2" t="str">
        <f t="shared" si="12"/>
        <v>日本共産党</v>
      </c>
    </row>
    <row r="105" spans="1:11" x14ac:dyDescent="0.15">
      <c r="A105" s="1">
        <v>15</v>
      </c>
      <c r="B105" s="2">
        <f>VLOOKUP(A105,選挙区!A:C,3,0)</f>
        <v>6</v>
      </c>
      <c r="C105" s="2" t="str">
        <f>VLOOKUP(A105,選挙区!A:B,2,0)</f>
        <v>杉並区</v>
      </c>
      <c r="D105" s="1" t="s">
        <v>150</v>
      </c>
      <c r="E105" s="1">
        <v>4</v>
      </c>
      <c r="F105" s="1" t="s">
        <v>285</v>
      </c>
      <c r="G105" s="1" t="s">
        <v>286</v>
      </c>
      <c r="H105" s="1" t="s">
        <v>93</v>
      </c>
      <c r="I105" s="2">
        <v>29144</v>
      </c>
      <c r="J105" s="4">
        <f>IF(MAX(B105-E105+1,0)&gt;0,1,0)</f>
        <v>1</v>
      </c>
      <c r="K105" s="2" t="str">
        <f t="shared" si="12"/>
        <v>公明党</v>
      </c>
    </row>
    <row r="106" spans="1:11" x14ac:dyDescent="0.15">
      <c r="A106" s="1">
        <v>15</v>
      </c>
      <c r="B106" s="2">
        <f>VLOOKUP(A106,選挙区!A:C,3,0)</f>
        <v>6</v>
      </c>
      <c r="C106" s="2" t="str">
        <f>VLOOKUP(A106,選挙区!A:B,2,0)</f>
        <v>杉並区</v>
      </c>
      <c r="D106" s="1" t="s">
        <v>193</v>
      </c>
      <c r="E106" s="1">
        <v>5</v>
      </c>
      <c r="F106" s="1" t="s">
        <v>289</v>
      </c>
      <c r="G106" s="1" t="s">
        <v>290</v>
      </c>
      <c r="H106" s="1" t="s">
        <v>60</v>
      </c>
      <c r="I106" s="2">
        <v>28112</v>
      </c>
      <c r="J106" s="4">
        <f>IF(MAX(B106-E106+1,0)&gt;0,1,0)</f>
        <v>1</v>
      </c>
      <c r="K106" s="2" t="str">
        <f t="shared" si="12"/>
        <v>自由民主党</v>
      </c>
    </row>
    <row r="107" spans="1:11" x14ac:dyDescent="0.15">
      <c r="A107" s="1">
        <v>15</v>
      </c>
      <c r="B107" s="2">
        <f>VLOOKUP(A107,選挙区!A:C,3,0)</f>
        <v>6</v>
      </c>
      <c r="C107" s="2" t="str">
        <f>VLOOKUP(A107,選挙区!A:B,2,0)</f>
        <v>杉並区</v>
      </c>
      <c r="D107" s="1" t="s">
        <v>105</v>
      </c>
      <c r="E107" s="1">
        <v>6</v>
      </c>
      <c r="F107" s="1" t="s">
        <v>281</v>
      </c>
      <c r="G107" s="1" t="s">
        <v>282</v>
      </c>
      <c r="H107" s="1" t="s">
        <v>60</v>
      </c>
      <c r="I107" s="2">
        <v>24632</v>
      </c>
      <c r="J107" s="4">
        <f>IF(MAX(B107-E107+1,0)&gt;0,1,0)</f>
        <v>1</v>
      </c>
      <c r="K107" s="2" t="str">
        <f t="shared" si="12"/>
        <v>自由民主党</v>
      </c>
    </row>
    <row r="108" spans="1:11" x14ac:dyDescent="0.15">
      <c r="A108" s="1">
        <v>15</v>
      </c>
      <c r="B108" s="2">
        <f>VLOOKUP(A108,選挙区!A:C,3,0)</f>
        <v>6</v>
      </c>
      <c r="C108" s="2" t="str">
        <f>VLOOKUP(A108,選挙区!A:B,2,0)</f>
        <v>杉並区</v>
      </c>
      <c r="D108" s="1" t="s">
        <v>53</v>
      </c>
      <c r="E108" s="1">
        <v>7</v>
      </c>
      <c r="F108" s="1" t="s">
        <v>218</v>
      </c>
      <c r="G108" s="1" t="s">
        <v>273</v>
      </c>
      <c r="H108" s="1" t="s">
        <v>233</v>
      </c>
      <c r="I108" s="2">
        <v>16277</v>
      </c>
      <c r="J108" s="4">
        <f>IF(MAX(B108-E108+1,0)&gt;0,1,0)</f>
        <v>0</v>
      </c>
    </row>
    <row r="109" spans="1:11" x14ac:dyDescent="0.15">
      <c r="A109" s="1">
        <v>15</v>
      </c>
      <c r="B109" s="2">
        <f>VLOOKUP(A109,選挙区!A:C,3,0)</f>
        <v>6</v>
      </c>
      <c r="C109" s="2" t="str">
        <f>VLOOKUP(A109,選挙区!A:B,2,0)</f>
        <v>杉並区</v>
      </c>
      <c r="D109" s="1" t="s">
        <v>49</v>
      </c>
      <c r="E109" s="1">
        <v>8</v>
      </c>
      <c r="F109" s="1" t="s">
        <v>153</v>
      </c>
      <c r="G109" s="1" t="s">
        <v>272</v>
      </c>
      <c r="H109" s="1" t="s">
        <v>96</v>
      </c>
      <c r="I109" s="2">
        <v>15887</v>
      </c>
      <c r="J109" s="4">
        <f>IF(MAX(B109-E109+1,0)&gt;0,1,0)</f>
        <v>0</v>
      </c>
    </row>
    <row r="110" spans="1:11" x14ac:dyDescent="0.15">
      <c r="A110" s="1">
        <v>15</v>
      </c>
      <c r="B110" s="2">
        <f>VLOOKUP(A110,選挙区!A:C,3,0)</f>
        <v>6</v>
      </c>
      <c r="C110" s="2" t="str">
        <f>VLOOKUP(A110,選挙区!A:B,2,0)</f>
        <v>杉並区</v>
      </c>
      <c r="D110" s="1" t="s">
        <v>147</v>
      </c>
      <c r="E110" s="1">
        <v>9</v>
      </c>
      <c r="F110" s="1" t="s">
        <v>283</v>
      </c>
      <c r="G110" s="1" t="s">
        <v>284</v>
      </c>
      <c r="H110" s="1" t="s">
        <v>96</v>
      </c>
      <c r="I110" s="2">
        <v>8220</v>
      </c>
      <c r="J110" s="4">
        <f>IF(MAX(B110-E110+1,0)&gt;0,1,0)</f>
        <v>0</v>
      </c>
    </row>
    <row r="111" spans="1:11" x14ac:dyDescent="0.15">
      <c r="A111" s="1">
        <v>15</v>
      </c>
      <c r="B111" s="2">
        <f>VLOOKUP(A111,選挙区!A:C,3,0)</f>
        <v>6</v>
      </c>
      <c r="C111" s="2" t="str">
        <f>VLOOKUP(A111,選挙区!A:B,2,0)</f>
        <v>杉並区</v>
      </c>
      <c r="D111" s="1" t="s">
        <v>74</v>
      </c>
      <c r="E111" s="1">
        <v>10</v>
      </c>
      <c r="F111" s="1" t="s">
        <v>135</v>
      </c>
      <c r="G111" s="1" t="s">
        <v>277</v>
      </c>
      <c r="H111" s="1" t="s">
        <v>56</v>
      </c>
      <c r="I111" s="2">
        <v>4466</v>
      </c>
      <c r="J111" s="4">
        <f>IF(MAX(B111-E111+1,0)&gt;0,1,0)</f>
        <v>0</v>
      </c>
    </row>
    <row r="112" spans="1:11" x14ac:dyDescent="0.15">
      <c r="A112" s="1">
        <v>15</v>
      </c>
      <c r="B112" s="2">
        <f>VLOOKUP(A112,選挙区!A:C,3,0)</f>
        <v>6</v>
      </c>
      <c r="C112" s="2" t="str">
        <f>VLOOKUP(A112,選挙区!A:B,2,0)</f>
        <v>杉並区</v>
      </c>
      <c r="D112" s="1" t="s">
        <v>88</v>
      </c>
      <c r="E112" s="1">
        <v>11</v>
      </c>
      <c r="F112" s="1" t="s">
        <v>278</v>
      </c>
      <c r="G112" s="1" t="s">
        <v>279</v>
      </c>
      <c r="H112" s="1" t="s">
        <v>280</v>
      </c>
      <c r="I112" s="2">
        <v>2496</v>
      </c>
      <c r="J112" s="4">
        <f>IF(MAX(B112-E112+1,0)&gt;0,1,0)</f>
        <v>0</v>
      </c>
    </row>
    <row r="113" spans="1:11" x14ac:dyDescent="0.15">
      <c r="A113" s="1">
        <v>15</v>
      </c>
      <c r="B113" s="2">
        <f>VLOOKUP(A113,選挙区!A:C,3,0)</f>
        <v>6</v>
      </c>
      <c r="C113" s="2" t="str">
        <f>VLOOKUP(A113,選挙区!A:B,2,0)</f>
        <v>杉並区</v>
      </c>
      <c r="D113" s="1" t="s">
        <v>196</v>
      </c>
      <c r="E113" s="1">
        <v>12</v>
      </c>
      <c r="F113" s="1" t="s">
        <v>291</v>
      </c>
      <c r="G113" s="1" t="s">
        <v>292</v>
      </c>
      <c r="H113" s="1" t="s">
        <v>203</v>
      </c>
      <c r="I113" s="2">
        <v>2315</v>
      </c>
      <c r="J113" s="4">
        <f>IF(MAX(B113-E113+1,0)&gt;0,1,0)</f>
        <v>0</v>
      </c>
    </row>
    <row r="114" spans="1:11" x14ac:dyDescent="0.15">
      <c r="A114" s="1">
        <v>16</v>
      </c>
      <c r="B114" s="2">
        <f>VLOOKUP(A114,選挙区!A:C,3,0)</f>
        <v>3</v>
      </c>
      <c r="C114" s="2" t="str">
        <f>VLOOKUP(A114,選挙区!A:B,2,0)</f>
        <v>豊島区</v>
      </c>
      <c r="D114" s="1" t="s">
        <v>53</v>
      </c>
      <c r="E114" s="1">
        <v>1</v>
      </c>
      <c r="F114" s="1" t="s">
        <v>295</v>
      </c>
      <c r="G114" s="1" t="s">
        <v>296</v>
      </c>
      <c r="H114" s="1" t="s">
        <v>52</v>
      </c>
      <c r="I114" s="2">
        <v>44556</v>
      </c>
      <c r="J114" s="4">
        <f>IF(MAX(B114-E114+1,0)&gt;0,1,0)</f>
        <v>1</v>
      </c>
      <c r="K114" s="2" t="str">
        <f t="shared" ref="K114:K116" si="13">IF(J114=1,H114,"")</f>
        <v>都民ファーストの会</v>
      </c>
    </row>
    <row r="115" spans="1:11" x14ac:dyDescent="0.15">
      <c r="A115" s="1">
        <v>16</v>
      </c>
      <c r="B115" s="2">
        <f>VLOOKUP(A115,選挙区!A:C,3,0)</f>
        <v>3</v>
      </c>
      <c r="C115" s="2" t="str">
        <f>VLOOKUP(A115,選挙区!A:B,2,0)</f>
        <v>豊島区</v>
      </c>
      <c r="D115" s="1" t="s">
        <v>74</v>
      </c>
      <c r="E115" s="1">
        <v>2</v>
      </c>
      <c r="F115" s="1" t="s">
        <v>301</v>
      </c>
      <c r="G115" s="1" t="s">
        <v>302</v>
      </c>
      <c r="H115" s="1" t="s">
        <v>93</v>
      </c>
      <c r="I115" s="2">
        <v>20381</v>
      </c>
      <c r="J115" s="4">
        <f>IF(MAX(B115-E115+1,0)&gt;0,1,0)</f>
        <v>1</v>
      </c>
      <c r="K115" s="2" t="str">
        <f t="shared" si="13"/>
        <v>公明党</v>
      </c>
    </row>
    <row r="116" spans="1:11" x14ac:dyDescent="0.15">
      <c r="A116" s="1">
        <v>16</v>
      </c>
      <c r="B116" s="2">
        <f>VLOOKUP(A116,選挙区!A:C,3,0)</f>
        <v>3</v>
      </c>
      <c r="C116" s="2" t="str">
        <f>VLOOKUP(A116,選挙区!A:B,2,0)</f>
        <v>豊島区</v>
      </c>
      <c r="D116" s="1" t="s">
        <v>61</v>
      </c>
      <c r="E116" s="1">
        <v>3</v>
      </c>
      <c r="F116" s="1" t="s">
        <v>299</v>
      </c>
      <c r="G116" s="1" t="s">
        <v>300</v>
      </c>
      <c r="H116" s="1" t="s">
        <v>84</v>
      </c>
      <c r="I116" s="2">
        <v>20139</v>
      </c>
      <c r="J116" s="4">
        <f>IF(MAX(B116-E116+1,0)&gt;0,1,0)</f>
        <v>1</v>
      </c>
      <c r="K116" s="2" t="str">
        <f t="shared" si="13"/>
        <v>日本共産党</v>
      </c>
    </row>
    <row r="117" spans="1:11" x14ac:dyDescent="0.15">
      <c r="A117" s="1">
        <v>16</v>
      </c>
      <c r="B117" s="2">
        <f>VLOOKUP(A117,選挙区!A:C,3,0)</f>
        <v>3</v>
      </c>
      <c r="C117" s="2" t="str">
        <f>VLOOKUP(A117,選挙区!A:B,2,0)</f>
        <v>豊島区</v>
      </c>
      <c r="D117" s="1" t="s">
        <v>57</v>
      </c>
      <c r="E117" s="1">
        <v>4</v>
      </c>
      <c r="F117" s="1" t="s">
        <v>297</v>
      </c>
      <c r="G117" s="1" t="s">
        <v>298</v>
      </c>
      <c r="H117" s="1" t="s">
        <v>60</v>
      </c>
      <c r="I117" s="2">
        <v>18647</v>
      </c>
      <c r="J117" s="4">
        <f>IF(MAX(B117-E117+1,0)&gt;0,1,0)</f>
        <v>0</v>
      </c>
    </row>
    <row r="118" spans="1:11" x14ac:dyDescent="0.15">
      <c r="A118" s="1">
        <v>16</v>
      </c>
      <c r="B118" s="2">
        <f>VLOOKUP(A118,選挙区!A:C,3,0)</f>
        <v>3</v>
      </c>
      <c r="C118" s="2" t="str">
        <f>VLOOKUP(A118,選挙区!A:B,2,0)</f>
        <v>豊島区</v>
      </c>
      <c r="D118" s="1" t="s">
        <v>49</v>
      </c>
      <c r="E118" s="1">
        <v>5</v>
      </c>
      <c r="F118" s="1" t="s">
        <v>293</v>
      </c>
      <c r="G118" s="1" t="s">
        <v>294</v>
      </c>
      <c r="H118" s="1" t="s">
        <v>96</v>
      </c>
      <c r="I118" s="2">
        <v>7825</v>
      </c>
      <c r="J118" s="4">
        <f>IF(MAX(B118-E118+1,0)&gt;0,1,0)</f>
        <v>0</v>
      </c>
    </row>
    <row r="119" spans="1:11" x14ac:dyDescent="0.15">
      <c r="A119" s="1">
        <v>17</v>
      </c>
      <c r="B119" s="2">
        <f>VLOOKUP(A119,選挙区!A:C,3,0)</f>
        <v>3</v>
      </c>
      <c r="C119" s="2" t="str">
        <f>VLOOKUP(A119,選挙区!A:B,2,0)</f>
        <v>北区</v>
      </c>
      <c r="D119" s="1" t="s">
        <v>49</v>
      </c>
      <c r="E119" s="1">
        <v>1</v>
      </c>
      <c r="F119" s="1" t="s">
        <v>303</v>
      </c>
      <c r="G119" s="1" t="s">
        <v>304</v>
      </c>
      <c r="H119" s="1" t="s">
        <v>52</v>
      </c>
      <c r="I119" s="2">
        <v>56376</v>
      </c>
      <c r="J119" s="4">
        <f>IF(MAX(B119-E119+1,0)&gt;0,1,0)</f>
        <v>1</v>
      </c>
      <c r="K119" s="2" t="str">
        <f t="shared" ref="K119:K121" si="14">IF(J119=1,H119,"")</f>
        <v>都民ファーストの会</v>
      </c>
    </row>
    <row r="120" spans="1:11" x14ac:dyDescent="0.15">
      <c r="A120" s="1">
        <v>17</v>
      </c>
      <c r="B120" s="2">
        <f>VLOOKUP(A120,選挙区!A:C,3,0)</f>
        <v>3</v>
      </c>
      <c r="C120" s="2" t="str">
        <f>VLOOKUP(A120,選挙区!A:B,2,0)</f>
        <v>北区</v>
      </c>
      <c r="D120" s="1" t="s">
        <v>74</v>
      </c>
      <c r="E120" s="1">
        <v>2</v>
      </c>
      <c r="F120" s="1" t="s">
        <v>311</v>
      </c>
      <c r="G120" s="1" t="s">
        <v>165</v>
      </c>
      <c r="H120" s="1" t="s">
        <v>93</v>
      </c>
      <c r="I120" s="2">
        <v>34501</v>
      </c>
      <c r="J120" s="4">
        <f>IF(MAX(B120-E120+1,0)&gt;0,1,0)</f>
        <v>1</v>
      </c>
      <c r="K120" s="2" t="str">
        <f t="shared" si="14"/>
        <v>公明党</v>
      </c>
    </row>
    <row r="121" spans="1:11" x14ac:dyDescent="0.15">
      <c r="A121" s="1">
        <v>17</v>
      </c>
      <c r="B121" s="2">
        <f>VLOOKUP(A121,選挙区!A:C,3,0)</f>
        <v>3</v>
      </c>
      <c r="C121" s="2" t="str">
        <f>VLOOKUP(A121,選挙区!A:B,2,0)</f>
        <v>北区</v>
      </c>
      <c r="D121" s="1" t="s">
        <v>53</v>
      </c>
      <c r="E121" s="1">
        <v>3</v>
      </c>
      <c r="F121" s="1" t="s">
        <v>305</v>
      </c>
      <c r="G121" s="1" t="s">
        <v>306</v>
      </c>
      <c r="H121" s="1" t="s">
        <v>84</v>
      </c>
      <c r="I121" s="2">
        <v>30374</v>
      </c>
      <c r="J121" s="4">
        <f>IF(MAX(B121-E121+1,0)&gt;0,1,0)</f>
        <v>1</v>
      </c>
      <c r="K121" s="2" t="str">
        <f t="shared" si="14"/>
        <v>日本共産党</v>
      </c>
    </row>
    <row r="122" spans="1:11" x14ac:dyDescent="0.15">
      <c r="A122" s="1">
        <v>17</v>
      </c>
      <c r="B122" s="2">
        <f>VLOOKUP(A122,選挙区!A:C,3,0)</f>
        <v>3</v>
      </c>
      <c r="C122" s="2" t="str">
        <f>VLOOKUP(A122,選挙区!A:B,2,0)</f>
        <v>北区</v>
      </c>
      <c r="D122" s="1" t="s">
        <v>61</v>
      </c>
      <c r="E122" s="1">
        <v>4</v>
      </c>
      <c r="F122" s="1" t="s">
        <v>309</v>
      </c>
      <c r="G122" s="1" t="s">
        <v>310</v>
      </c>
      <c r="H122" s="1" t="s">
        <v>60</v>
      </c>
      <c r="I122" s="2">
        <v>29135</v>
      </c>
      <c r="J122" s="4">
        <f>IF(MAX(B122-E122+1,0)&gt;0,1,0)</f>
        <v>0</v>
      </c>
    </row>
    <row r="123" spans="1:11" x14ac:dyDescent="0.15">
      <c r="A123" s="1">
        <v>17</v>
      </c>
      <c r="B123" s="2">
        <f>VLOOKUP(A123,選挙区!A:C,3,0)</f>
        <v>3</v>
      </c>
      <c r="C123" s="2" t="str">
        <f>VLOOKUP(A123,選挙区!A:B,2,0)</f>
        <v>北区</v>
      </c>
      <c r="D123" s="1" t="s">
        <v>57</v>
      </c>
      <c r="E123" s="1">
        <v>5</v>
      </c>
      <c r="F123" s="1" t="s">
        <v>307</v>
      </c>
      <c r="G123" s="1" t="s">
        <v>308</v>
      </c>
      <c r="H123" s="1" t="s">
        <v>96</v>
      </c>
      <c r="I123" s="2">
        <v>8316</v>
      </c>
      <c r="J123" s="4">
        <f>IF(MAX(B123-E123+1,0)&gt;0,1,0)</f>
        <v>0</v>
      </c>
    </row>
    <row r="124" spans="1:11" x14ac:dyDescent="0.15">
      <c r="A124" s="1">
        <v>18</v>
      </c>
      <c r="B124" s="2">
        <f>VLOOKUP(A124,選挙区!A:C,3,0)</f>
        <v>2</v>
      </c>
      <c r="C124" s="2" t="str">
        <f>VLOOKUP(A124,選挙区!A:B,2,0)</f>
        <v>荒川区</v>
      </c>
      <c r="D124" s="1" t="s">
        <v>57</v>
      </c>
      <c r="E124" s="1">
        <v>1</v>
      </c>
      <c r="F124" s="1" t="s">
        <v>316</v>
      </c>
      <c r="G124" s="1" t="s">
        <v>317</v>
      </c>
      <c r="H124" s="1" t="s">
        <v>93</v>
      </c>
      <c r="I124" s="2">
        <v>24005</v>
      </c>
      <c r="J124" s="4">
        <f>IF(MAX(B124-E124+1,0)&gt;0,1,0)</f>
        <v>1</v>
      </c>
      <c r="K124" s="2" t="str">
        <f t="shared" ref="K124:K125" si="15">IF(J124=1,H124,"")</f>
        <v>公明党</v>
      </c>
    </row>
    <row r="125" spans="1:11" x14ac:dyDescent="0.15">
      <c r="A125" s="1">
        <v>18</v>
      </c>
      <c r="B125" s="2">
        <f>VLOOKUP(A125,選挙区!A:C,3,0)</f>
        <v>2</v>
      </c>
      <c r="C125" s="2" t="str">
        <f>VLOOKUP(A125,選挙区!A:B,2,0)</f>
        <v>荒川区</v>
      </c>
      <c r="D125" s="1" t="s">
        <v>49</v>
      </c>
      <c r="E125" s="1">
        <v>2</v>
      </c>
      <c r="F125" s="1" t="s">
        <v>312</v>
      </c>
      <c r="G125" s="1" t="s">
        <v>313</v>
      </c>
      <c r="H125" s="1" t="s">
        <v>56</v>
      </c>
      <c r="I125" s="2">
        <v>21234</v>
      </c>
      <c r="J125" s="4">
        <f>IF(MAX(B125-E125+1,0)&gt;0,1,0)</f>
        <v>1</v>
      </c>
      <c r="K125" s="2" t="str">
        <f t="shared" si="15"/>
        <v>無所属</v>
      </c>
    </row>
    <row r="126" spans="1:11" x14ac:dyDescent="0.15">
      <c r="A126" s="1">
        <v>18</v>
      </c>
      <c r="B126" s="2">
        <f>VLOOKUP(A126,選挙区!A:C,3,0)</f>
        <v>2</v>
      </c>
      <c r="C126" s="2" t="str">
        <f>VLOOKUP(A126,選挙区!A:B,2,0)</f>
        <v>荒川区</v>
      </c>
      <c r="D126" s="1" t="s">
        <v>61</v>
      </c>
      <c r="E126" s="1">
        <v>3</v>
      </c>
      <c r="F126" s="1" t="s">
        <v>318</v>
      </c>
      <c r="G126" s="1" t="s">
        <v>319</v>
      </c>
      <c r="H126" s="1" t="s">
        <v>60</v>
      </c>
      <c r="I126" s="2">
        <v>18135</v>
      </c>
      <c r="J126" s="4">
        <f>IF(MAX(B126-E126+1,0)&gt;0,1,0)</f>
        <v>0</v>
      </c>
    </row>
    <row r="127" spans="1:11" x14ac:dyDescent="0.15">
      <c r="A127" s="1">
        <v>18</v>
      </c>
      <c r="B127" s="2">
        <f>VLOOKUP(A127,選挙区!A:C,3,0)</f>
        <v>2</v>
      </c>
      <c r="C127" s="2" t="str">
        <f>VLOOKUP(A127,選挙区!A:B,2,0)</f>
        <v>荒川区</v>
      </c>
      <c r="D127" s="1" t="s">
        <v>88</v>
      </c>
      <c r="E127" s="1">
        <v>4</v>
      </c>
      <c r="F127" s="1" t="s">
        <v>322</v>
      </c>
      <c r="G127" s="1" t="s">
        <v>323</v>
      </c>
      <c r="H127" s="1" t="s">
        <v>84</v>
      </c>
      <c r="I127" s="2">
        <v>17394</v>
      </c>
      <c r="J127" s="4">
        <f>IF(MAX(B127-E127+1,0)&gt;0,1,0)</f>
        <v>0</v>
      </c>
    </row>
    <row r="128" spans="1:11" x14ac:dyDescent="0.15">
      <c r="A128" s="1">
        <v>18</v>
      </c>
      <c r="B128" s="2">
        <f>VLOOKUP(A128,選挙区!A:C,3,0)</f>
        <v>2</v>
      </c>
      <c r="C128" s="2" t="str">
        <f>VLOOKUP(A128,選挙区!A:B,2,0)</f>
        <v>荒川区</v>
      </c>
      <c r="D128" s="1" t="s">
        <v>74</v>
      </c>
      <c r="E128" s="1">
        <v>5</v>
      </c>
      <c r="F128" s="1" t="s">
        <v>320</v>
      </c>
      <c r="G128" s="1" t="s">
        <v>321</v>
      </c>
      <c r="H128" s="1" t="s">
        <v>56</v>
      </c>
      <c r="I128" s="2">
        <v>2734</v>
      </c>
      <c r="J128" s="4">
        <f>IF(MAX(B128-E128+1,0)&gt;0,1,0)</f>
        <v>0</v>
      </c>
    </row>
    <row r="129" spans="1:11" x14ac:dyDescent="0.15">
      <c r="A129" s="1">
        <v>18</v>
      </c>
      <c r="B129" s="2">
        <f>VLOOKUP(A129,選挙区!A:C,3,0)</f>
        <v>2</v>
      </c>
      <c r="C129" s="2" t="str">
        <f>VLOOKUP(A129,選挙区!A:B,2,0)</f>
        <v>荒川区</v>
      </c>
      <c r="D129" s="1" t="s">
        <v>105</v>
      </c>
      <c r="E129" s="1">
        <v>6</v>
      </c>
      <c r="F129" s="1" t="s">
        <v>324</v>
      </c>
      <c r="G129" s="1" t="s">
        <v>325</v>
      </c>
      <c r="H129" s="1" t="s">
        <v>56</v>
      </c>
      <c r="I129" s="2">
        <v>2109</v>
      </c>
      <c r="J129" s="4">
        <f>IF(MAX(B129-E129+1,0)&gt;0,1,0)</f>
        <v>0</v>
      </c>
    </row>
    <row r="130" spans="1:11" x14ac:dyDescent="0.15">
      <c r="A130" s="1">
        <v>18</v>
      </c>
      <c r="B130" s="2">
        <f>VLOOKUP(A130,選挙区!A:C,3,0)</f>
        <v>2</v>
      </c>
      <c r="C130" s="2" t="str">
        <f>VLOOKUP(A130,選挙区!A:B,2,0)</f>
        <v>荒川区</v>
      </c>
      <c r="D130" s="1" t="s">
        <v>53</v>
      </c>
      <c r="E130" s="1">
        <v>7</v>
      </c>
      <c r="F130" s="1" t="s">
        <v>314</v>
      </c>
      <c r="G130" s="1" t="s">
        <v>315</v>
      </c>
      <c r="H130" s="1" t="s">
        <v>87</v>
      </c>
      <c r="I130" s="2">
        <v>523</v>
      </c>
      <c r="J130" s="4">
        <f>IF(MAX(B130-E130+1,0)&gt;0,1,0)</f>
        <v>0</v>
      </c>
    </row>
    <row r="131" spans="1:11" x14ac:dyDescent="0.15">
      <c r="A131" s="1">
        <v>19</v>
      </c>
      <c r="B131" s="2">
        <f>VLOOKUP(A131,選挙区!A:C,3,0)</f>
        <v>5</v>
      </c>
      <c r="C131" s="2" t="str">
        <f>VLOOKUP(A131,選挙区!A:B,2,0)</f>
        <v>板橋区</v>
      </c>
      <c r="D131" s="1" t="s">
        <v>88</v>
      </c>
      <c r="E131" s="1">
        <v>1</v>
      </c>
      <c r="F131" s="1" t="s">
        <v>335</v>
      </c>
      <c r="G131" s="1" t="s">
        <v>336</v>
      </c>
      <c r="H131" s="1" t="s">
        <v>52</v>
      </c>
      <c r="I131" s="2">
        <v>39230</v>
      </c>
      <c r="J131" s="4">
        <f>IF(MAX(B131-E131+1,0)&gt;0,1,0)</f>
        <v>1</v>
      </c>
      <c r="K131" s="2" t="str">
        <f t="shared" ref="K131:K135" si="16">IF(J131=1,H131,"")</f>
        <v>都民ファーストの会</v>
      </c>
    </row>
    <row r="132" spans="1:11" x14ac:dyDescent="0.15">
      <c r="A132" s="1">
        <v>19</v>
      </c>
      <c r="B132" s="2">
        <f>VLOOKUP(A132,選挙区!A:C,3,0)</f>
        <v>5</v>
      </c>
      <c r="C132" s="2" t="str">
        <f>VLOOKUP(A132,選挙区!A:B,2,0)</f>
        <v>板橋区</v>
      </c>
      <c r="D132" s="1" t="s">
        <v>61</v>
      </c>
      <c r="E132" s="1">
        <v>2</v>
      </c>
      <c r="F132" s="1" t="s">
        <v>331</v>
      </c>
      <c r="G132" s="1" t="s">
        <v>332</v>
      </c>
      <c r="H132" s="1" t="s">
        <v>93</v>
      </c>
      <c r="I132" s="2">
        <v>38351</v>
      </c>
      <c r="J132" s="4">
        <f>IF(MAX(B132-E132+1,0)&gt;0,1,0)</f>
        <v>1</v>
      </c>
      <c r="K132" s="2" t="str">
        <f t="shared" si="16"/>
        <v>公明党</v>
      </c>
    </row>
    <row r="133" spans="1:11" x14ac:dyDescent="0.15">
      <c r="A133" s="1">
        <v>19</v>
      </c>
      <c r="B133" s="2">
        <f>VLOOKUP(A133,選挙区!A:C,3,0)</f>
        <v>5</v>
      </c>
      <c r="C133" s="2" t="str">
        <f>VLOOKUP(A133,選挙区!A:B,2,0)</f>
        <v>板橋区</v>
      </c>
      <c r="D133" s="1" t="s">
        <v>105</v>
      </c>
      <c r="E133" s="1">
        <v>3</v>
      </c>
      <c r="F133" s="1" t="s">
        <v>337</v>
      </c>
      <c r="G133" s="1" t="s">
        <v>338</v>
      </c>
      <c r="H133" s="1" t="s">
        <v>52</v>
      </c>
      <c r="I133" s="2">
        <v>36732</v>
      </c>
      <c r="J133" s="4">
        <f>IF(MAX(B133-E133+1,0)&gt;0,1,0)</f>
        <v>1</v>
      </c>
      <c r="K133" s="2" t="str">
        <f t="shared" si="16"/>
        <v>都民ファーストの会</v>
      </c>
    </row>
    <row r="134" spans="1:11" x14ac:dyDescent="0.15">
      <c r="A134" s="1">
        <v>19</v>
      </c>
      <c r="B134" s="2">
        <f>VLOOKUP(A134,選挙区!A:C,3,0)</f>
        <v>5</v>
      </c>
      <c r="C134" s="2" t="str">
        <f>VLOOKUP(A134,選挙区!A:B,2,0)</f>
        <v>板橋区</v>
      </c>
      <c r="D134" s="1" t="s">
        <v>150</v>
      </c>
      <c r="E134" s="1">
        <v>4</v>
      </c>
      <c r="F134" s="1" t="s">
        <v>341</v>
      </c>
      <c r="G134" s="1" t="s">
        <v>342</v>
      </c>
      <c r="H134" s="1" t="s">
        <v>84</v>
      </c>
      <c r="I134" s="2">
        <v>31396</v>
      </c>
      <c r="J134" s="4">
        <f>IF(MAX(B134-E134+1,0)&gt;0,1,0)</f>
        <v>1</v>
      </c>
      <c r="K134" s="2" t="str">
        <f t="shared" si="16"/>
        <v>日本共産党</v>
      </c>
    </row>
    <row r="135" spans="1:11" x14ac:dyDescent="0.15">
      <c r="A135" s="1">
        <v>19</v>
      </c>
      <c r="B135" s="2">
        <f>VLOOKUP(A135,選挙区!A:C,3,0)</f>
        <v>5</v>
      </c>
      <c r="C135" s="2" t="str">
        <f>VLOOKUP(A135,選挙区!A:B,2,0)</f>
        <v>板橋区</v>
      </c>
      <c r="D135" s="1" t="s">
        <v>49</v>
      </c>
      <c r="E135" s="1">
        <v>5</v>
      </c>
      <c r="F135" s="1" t="s">
        <v>326</v>
      </c>
      <c r="G135" s="1" t="s">
        <v>327</v>
      </c>
      <c r="H135" s="1" t="s">
        <v>96</v>
      </c>
      <c r="I135" s="2">
        <v>28003</v>
      </c>
      <c r="J135" s="4">
        <f>IF(MAX(B135-E135+1,0)&gt;0,1,0)</f>
        <v>1</v>
      </c>
      <c r="K135" s="2" t="str">
        <f t="shared" si="16"/>
        <v>民進党</v>
      </c>
    </row>
    <row r="136" spans="1:11" x14ac:dyDescent="0.15">
      <c r="A136" s="1">
        <v>19</v>
      </c>
      <c r="B136" s="2">
        <f>VLOOKUP(A136,選挙区!A:C,3,0)</f>
        <v>5</v>
      </c>
      <c r="C136" s="2" t="str">
        <f>VLOOKUP(A136,選挙区!A:B,2,0)</f>
        <v>板橋区</v>
      </c>
      <c r="D136" s="1" t="s">
        <v>147</v>
      </c>
      <c r="E136" s="1">
        <v>6</v>
      </c>
      <c r="F136" s="1" t="s">
        <v>339</v>
      </c>
      <c r="G136" s="1" t="s">
        <v>340</v>
      </c>
      <c r="H136" s="1" t="s">
        <v>60</v>
      </c>
      <c r="I136" s="2">
        <v>27521</v>
      </c>
      <c r="J136" s="4">
        <f>IF(MAX(B136-E136+1,0)&gt;0,1,0)</f>
        <v>0</v>
      </c>
    </row>
    <row r="137" spans="1:11" x14ac:dyDescent="0.15">
      <c r="A137" s="1">
        <v>19</v>
      </c>
      <c r="B137" s="2">
        <f>VLOOKUP(A137,選挙区!A:C,3,0)</f>
        <v>5</v>
      </c>
      <c r="C137" s="2" t="str">
        <f>VLOOKUP(A137,選挙区!A:B,2,0)</f>
        <v>板橋区</v>
      </c>
      <c r="D137" s="1" t="s">
        <v>74</v>
      </c>
      <c r="E137" s="1">
        <v>7</v>
      </c>
      <c r="F137" s="1" t="s">
        <v>333</v>
      </c>
      <c r="G137" s="1" t="s">
        <v>334</v>
      </c>
      <c r="H137" s="1" t="s">
        <v>60</v>
      </c>
      <c r="I137" s="2">
        <v>23383</v>
      </c>
      <c r="J137" s="4">
        <f>IF(MAX(B137-E137+1,0)&gt;0,1,0)</f>
        <v>0</v>
      </c>
    </row>
    <row r="138" spans="1:11" x14ac:dyDescent="0.15">
      <c r="A138" s="1">
        <v>19</v>
      </c>
      <c r="B138" s="2">
        <f>VLOOKUP(A138,選挙区!A:C,3,0)</f>
        <v>5</v>
      </c>
      <c r="C138" s="2" t="str">
        <f>VLOOKUP(A138,選挙区!A:B,2,0)</f>
        <v>板橋区</v>
      </c>
      <c r="D138" s="1" t="s">
        <v>53</v>
      </c>
      <c r="E138" s="1">
        <v>8</v>
      </c>
      <c r="F138" s="1" t="s">
        <v>328</v>
      </c>
      <c r="G138" s="1" t="s">
        <v>329</v>
      </c>
      <c r="H138" s="1" t="s">
        <v>56</v>
      </c>
      <c r="I138" s="2">
        <v>6283</v>
      </c>
      <c r="J138" s="4">
        <f>IF(MAX(B138-E138+1,0)&gt;0,1,0)</f>
        <v>0</v>
      </c>
    </row>
    <row r="139" spans="1:11" x14ac:dyDescent="0.15">
      <c r="A139" s="1">
        <v>19</v>
      </c>
      <c r="B139" s="2">
        <f>VLOOKUP(A139,選挙区!A:C,3,0)</f>
        <v>5</v>
      </c>
      <c r="C139" s="2" t="str">
        <f>VLOOKUP(A139,選挙区!A:B,2,0)</f>
        <v>板橋区</v>
      </c>
      <c r="D139" s="1" t="s">
        <v>57</v>
      </c>
      <c r="E139" s="1">
        <v>9</v>
      </c>
      <c r="F139" s="1" t="s">
        <v>330</v>
      </c>
      <c r="G139" s="1" t="s">
        <v>115</v>
      </c>
      <c r="H139" s="1" t="s">
        <v>87</v>
      </c>
      <c r="I139" s="2">
        <v>983</v>
      </c>
      <c r="J139" s="4">
        <f>IF(MAX(B139-E139+1,0)&gt;0,1,0)</f>
        <v>0</v>
      </c>
    </row>
    <row r="140" spans="1:11" x14ac:dyDescent="0.15">
      <c r="A140" s="1">
        <v>19</v>
      </c>
      <c r="B140" s="2">
        <f>VLOOKUP(A140,選挙区!A:C,3,0)</f>
        <v>5</v>
      </c>
      <c r="C140" s="2" t="str">
        <f>VLOOKUP(A140,選挙区!A:B,2,0)</f>
        <v>板橋区</v>
      </c>
      <c r="D140" s="1" t="s">
        <v>191</v>
      </c>
      <c r="E140" s="1">
        <v>10</v>
      </c>
      <c r="F140" s="1" t="s">
        <v>343</v>
      </c>
      <c r="G140" s="1" t="s">
        <v>344</v>
      </c>
      <c r="H140" s="1" t="s">
        <v>56</v>
      </c>
      <c r="I140" s="2">
        <v>823</v>
      </c>
      <c r="J140" s="4">
        <f>IF(MAX(B140-E140+1,0)&gt;0,1,0)</f>
        <v>0</v>
      </c>
    </row>
    <row r="141" spans="1:11" x14ac:dyDescent="0.15">
      <c r="A141" s="1">
        <v>20</v>
      </c>
      <c r="B141" s="2">
        <f>VLOOKUP(A141,選挙区!A:C,3,0)</f>
        <v>6</v>
      </c>
      <c r="C141" s="2" t="str">
        <f>VLOOKUP(A141,選挙区!A:B,2,0)</f>
        <v>練馬区</v>
      </c>
      <c r="D141" s="1" t="s">
        <v>191</v>
      </c>
      <c r="E141" s="1">
        <v>1</v>
      </c>
      <c r="F141" s="1" t="s">
        <v>363</v>
      </c>
      <c r="G141" s="1" t="s">
        <v>364</v>
      </c>
      <c r="H141" s="1" t="s">
        <v>52</v>
      </c>
      <c r="I141" s="2">
        <v>53948</v>
      </c>
      <c r="J141" s="4">
        <f>IF(MAX(B141-E141+1,0)&gt;0,1,0)</f>
        <v>1</v>
      </c>
      <c r="K141" s="2" t="str">
        <f t="shared" ref="K141:K146" si="17">IF(J141=1,H141,"")</f>
        <v>都民ファーストの会</v>
      </c>
    </row>
    <row r="142" spans="1:11" x14ac:dyDescent="0.15">
      <c r="A142" s="1">
        <v>20</v>
      </c>
      <c r="B142" s="2">
        <f>VLOOKUP(A142,選挙区!A:C,3,0)</f>
        <v>6</v>
      </c>
      <c r="C142" s="2" t="str">
        <f>VLOOKUP(A142,選挙区!A:B,2,0)</f>
        <v>練馬区</v>
      </c>
      <c r="D142" s="1" t="s">
        <v>150</v>
      </c>
      <c r="E142" s="1">
        <v>2</v>
      </c>
      <c r="F142" s="1" t="s">
        <v>361</v>
      </c>
      <c r="G142" s="1" t="s">
        <v>362</v>
      </c>
      <c r="H142" s="1" t="s">
        <v>52</v>
      </c>
      <c r="I142" s="2">
        <v>53780</v>
      </c>
      <c r="J142" s="4">
        <f>IF(MAX(B142-E142+1,0)&gt;0,1,0)</f>
        <v>1</v>
      </c>
      <c r="K142" s="2" t="str">
        <f t="shared" si="17"/>
        <v>都民ファーストの会</v>
      </c>
    </row>
    <row r="143" spans="1:11" x14ac:dyDescent="0.15">
      <c r="A143" s="1">
        <v>20</v>
      </c>
      <c r="B143" s="2">
        <f>VLOOKUP(A143,選挙区!A:C,3,0)</f>
        <v>6</v>
      </c>
      <c r="C143" s="2" t="str">
        <f>VLOOKUP(A143,選挙区!A:B,2,0)</f>
        <v>練馬区</v>
      </c>
      <c r="D143" s="1" t="s">
        <v>74</v>
      </c>
      <c r="E143" s="1">
        <v>3</v>
      </c>
      <c r="F143" s="1" t="s">
        <v>353</v>
      </c>
      <c r="G143" s="1" t="s">
        <v>354</v>
      </c>
      <c r="H143" s="1" t="s">
        <v>93</v>
      </c>
      <c r="I143" s="2">
        <v>43577</v>
      </c>
      <c r="J143" s="4">
        <f>IF(MAX(B143-E143+1,0)&gt;0,1,0)</f>
        <v>1</v>
      </c>
      <c r="K143" s="2" t="str">
        <f t="shared" si="17"/>
        <v>公明党</v>
      </c>
    </row>
    <row r="144" spans="1:11" x14ac:dyDescent="0.15">
      <c r="A144" s="1">
        <v>20</v>
      </c>
      <c r="B144" s="2">
        <f>VLOOKUP(A144,選挙区!A:C,3,0)</f>
        <v>6</v>
      </c>
      <c r="C144" s="2" t="str">
        <f>VLOOKUP(A144,選挙区!A:B,2,0)</f>
        <v>練馬区</v>
      </c>
      <c r="D144" s="1" t="s">
        <v>61</v>
      </c>
      <c r="E144" s="1">
        <v>4</v>
      </c>
      <c r="F144" s="1" t="s">
        <v>351</v>
      </c>
      <c r="G144" s="1" t="s">
        <v>352</v>
      </c>
      <c r="H144" s="1" t="s">
        <v>84</v>
      </c>
      <c r="I144" s="2">
        <v>34238</v>
      </c>
      <c r="J144" s="4">
        <f>IF(MAX(B144-E144+1,0)&gt;0,1,0)</f>
        <v>1</v>
      </c>
      <c r="K144" s="2" t="str">
        <f t="shared" si="17"/>
        <v>日本共産党</v>
      </c>
    </row>
    <row r="145" spans="1:11" x14ac:dyDescent="0.15">
      <c r="A145" s="1">
        <v>20</v>
      </c>
      <c r="B145" s="2">
        <f>VLOOKUP(A145,選挙区!A:C,3,0)</f>
        <v>6</v>
      </c>
      <c r="C145" s="2" t="str">
        <f>VLOOKUP(A145,選挙区!A:B,2,0)</f>
        <v>練馬区</v>
      </c>
      <c r="D145" s="1" t="s">
        <v>105</v>
      </c>
      <c r="E145" s="1">
        <v>5</v>
      </c>
      <c r="F145" s="1" t="s">
        <v>357</v>
      </c>
      <c r="G145" s="1" t="s">
        <v>358</v>
      </c>
      <c r="H145" s="1" t="s">
        <v>60</v>
      </c>
      <c r="I145" s="2">
        <v>32624</v>
      </c>
      <c r="J145" s="4">
        <f>IF(MAX(B145-E145+1,0)&gt;0,1,0)</f>
        <v>1</v>
      </c>
      <c r="K145" s="2" t="str">
        <f t="shared" si="17"/>
        <v>自由民主党</v>
      </c>
    </row>
    <row r="146" spans="1:11" x14ac:dyDescent="0.15">
      <c r="A146" s="1">
        <v>20</v>
      </c>
      <c r="B146" s="2">
        <f>VLOOKUP(A146,選挙区!A:C,3,0)</f>
        <v>6</v>
      </c>
      <c r="C146" s="2" t="str">
        <f>VLOOKUP(A146,選挙区!A:B,2,0)</f>
        <v>練馬区</v>
      </c>
      <c r="D146" s="1" t="s">
        <v>57</v>
      </c>
      <c r="E146" s="1">
        <v>6</v>
      </c>
      <c r="F146" s="1" t="s">
        <v>175</v>
      </c>
      <c r="G146" s="1" t="s">
        <v>350</v>
      </c>
      <c r="H146" s="1" t="s">
        <v>96</v>
      </c>
      <c r="I146" s="2">
        <v>29339</v>
      </c>
      <c r="J146" s="4">
        <f>IF(MAX(B146-E146+1,0)&gt;0,1,0)</f>
        <v>1</v>
      </c>
      <c r="K146" s="2" t="str">
        <f t="shared" si="17"/>
        <v>民進党</v>
      </c>
    </row>
    <row r="147" spans="1:11" x14ac:dyDescent="0.15">
      <c r="A147" s="1">
        <v>20</v>
      </c>
      <c r="B147" s="2">
        <f>VLOOKUP(A147,選挙区!A:C,3,0)</f>
        <v>6</v>
      </c>
      <c r="C147" s="2" t="str">
        <f>VLOOKUP(A147,選挙区!A:B,2,0)</f>
        <v>練馬区</v>
      </c>
      <c r="D147" s="1" t="s">
        <v>88</v>
      </c>
      <c r="E147" s="1">
        <v>7</v>
      </c>
      <c r="F147" s="1" t="s">
        <v>355</v>
      </c>
      <c r="G147" s="1" t="s">
        <v>356</v>
      </c>
      <c r="H147" s="1" t="s">
        <v>60</v>
      </c>
      <c r="I147" s="2">
        <v>27098</v>
      </c>
      <c r="J147" s="4">
        <f>IF(MAX(B147-E147+1,0)&gt;0,1,0)</f>
        <v>0</v>
      </c>
    </row>
    <row r="148" spans="1:11" x14ac:dyDescent="0.15">
      <c r="A148" s="1">
        <v>20</v>
      </c>
      <c r="B148" s="2">
        <f>VLOOKUP(A148,選挙区!A:C,3,0)</f>
        <v>6</v>
      </c>
      <c r="C148" s="2" t="str">
        <f>VLOOKUP(A148,選挙区!A:B,2,0)</f>
        <v>練馬区</v>
      </c>
      <c r="D148" s="1" t="s">
        <v>147</v>
      </c>
      <c r="E148" s="1">
        <v>8</v>
      </c>
      <c r="F148" s="1" t="s">
        <v>359</v>
      </c>
      <c r="G148" s="1" t="s">
        <v>360</v>
      </c>
      <c r="H148" s="1" t="s">
        <v>233</v>
      </c>
      <c r="I148" s="2">
        <v>15931</v>
      </c>
      <c r="J148" s="4">
        <f>IF(MAX(B148-E148+1,0)&gt;0,1,0)</f>
        <v>0</v>
      </c>
    </row>
    <row r="149" spans="1:11" x14ac:dyDescent="0.15">
      <c r="A149" s="1">
        <v>20</v>
      </c>
      <c r="B149" s="2">
        <f>VLOOKUP(A149,選挙区!A:C,3,0)</f>
        <v>6</v>
      </c>
      <c r="C149" s="2" t="str">
        <f>VLOOKUP(A149,選挙区!A:B,2,0)</f>
        <v>練馬区</v>
      </c>
      <c r="D149" s="1" t="s">
        <v>53</v>
      </c>
      <c r="E149" s="1">
        <v>9</v>
      </c>
      <c r="F149" s="1" t="s">
        <v>348</v>
      </c>
      <c r="G149" s="1" t="s">
        <v>349</v>
      </c>
      <c r="H149" s="1" t="s">
        <v>96</v>
      </c>
      <c r="I149" s="2">
        <v>13442</v>
      </c>
      <c r="J149" s="4">
        <f>IF(MAX(B149-E149+1,0)&gt;0,1,0)</f>
        <v>0</v>
      </c>
    </row>
    <row r="150" spans="1:11" x14ac:dyDescent="0.15">
      <c r="A150" s="1">
        <v>20</v>
      </c>
      <c r="B150" s="2">
        <f>VLOOKUP(A150,選挙区!A:C,3,0)</f>
        <v>6</v>
      </c>
      <c r="C150" s="2" t="str">
        <f>VLOOKUP(A150,選挙区!A:B,2,0)</f>
        <v>練馬区</v>
      </c>
      <c r="D150" s="1" t="s">
        <v>49</v>
      </c>
      <c r="E150" s="1">
        <v>10</v>
      </c>
      <c r="F150" s="1" t="s">
        <v>345</v>
      </c>
      <c r="G150" s="1" t="s">
        <v>346</v>
      </c>
      <c r="H150" s="1" t="s">
        <v>347</v>
      </c>
      <c r="I150" s="2">
        <v>1274</v>
      </c>
      <c r="J150" s="4">
        <f>IF(MAX(B150-E150+1,0)&gt;0,1,0)</f>
        <v>0</v>
      </c>
    </row>
    <row r="151" spans="1:11" x14ac:dyDescent="0.15">
      <c r="A151" s="1">
        <v>21</v>
      </c>
      <c r="B151" s="2">
        <f>VLOOKUP(A151,選挙区!A:C,3,0)</f>
        <v>6</v>
      </c>
      <c r="C151" s="2" t="str">
        <f>VLOOKUP(A151,選挙区!A:B,2,0)</f>
        <v>足立区</v>
      </c>
      <c r="D151" s="1" t="s">
        <v>88</v>
      </c>
      <c r="E151" s="1">
        <v>1</v>
      </c>
      <c r="F151" s="1" t="s">
        <v>224</v>
      </c>
      <c r="G151" s="1" t="s">
        <v>373</v>
      </c>
      <c r="H151" s="1" t="s">
        <v>52</v>
      </c>
      <c r="I151" s="2">
        <v>46263</v>
      </c>
      <c r="J151" s="4">
        <f>IF(MAX(B151-E151+1,0)&gt;0,1,0)</f>
        <v>1</v>
      </c>
      <c r="K151" s="2" t="str">
        <f t="shared" ref="K151:K156" si="18">IF(J151=1,H151,"")</f>
        <v>都民ファーストの会</v>
      </c>
    </row>
    <row r="152" spans="1:11" x14ac:dyDescent="0.15">
      <c r="A152" s="1">
        <v>21</v>
      </c>
      <c r="B152" s="2">
        <f>VLOOKUP(A152,選挙区!A:C,3,0)</f>
        <v>6</v>
      </c>
      <c r="C152" s="2" t="str">
        <f>VLOOKUP(A152,選挙区!A:B,2,0)</f>
        <v>足立区</v>
      </c>
      <c r="D152" s="1" t="s">
        <v>105</v>
      </c>
      <c r="E152" s="1">
        <v>2</v>
      </c>
      <c r="F152" s="1" t="s">
        <v>166</v>
      </c>
      <c r="G152" s="1" t="s">
        <v>374</v>
      </c>
      <c r="H152" s="1" t="s">
        <v>84</v>
      </c>
      <c r="I152" s="2">
        <v>37285</v>
      </c>
      <c r="J152" s="4">
        <f>IF(MAX(B152-E152+1,0)&gt;0,1,0)</f>
        <v>1</v>
      </c>
      <c r="K152" s="2" t="str">
        <f t="shared" si="18"/>
        <v>日本共産党</v>
      </c>
    </row>
    <row r="153" spans="1:11" x14ac:dyDescent="0.15">
      <c r="A153" s="1">
        <v>21</v>
      </c>
      <c r="B153" s="2">
        <f>VLOOKUP(A153,選挙区!A:C,3,0)</f>
        <v>6</v>
      </c>
      <c r="C153" s="2" t="str">
        <f>VLOOKUP(A153,選挙区!A:B,2,0)</f>
        <v>足立区</v>
      </c>
      <c r="D153" s="1" t="s">
        <v>150</v>
      </c>
      <c r="E153" s="1">
        <v>3</v>
      </c>
      <c r="F153" s="1" t="s">
        <v>377</v>
      </c>
      <c r="G153" s="1" t="s">
        <v>378</v>
      </c>
      <c r="H153" s="1" t="s">
        <v>60</v>
      </c>
      <c r="I153" s="2">
        <v>36828</v>
      </c>
      <c r="J153" s="4">
        <f>IF(MAX(B153-E153+1,0)&gt;0,1,0)</f>
        <v>1</v>
      </c>
      <c r="K153" s="2" t="str">
        <f t="shared" si="18"/>
        <v>自由民主党</v>
      </c>
    </row>
    <row r="154" spans="1:11" x14ac:dyDescent="0.15">
      <c r="A154" s="1">
        <v>21</v>
      </c>
      <c r="B154" s="2">
        <f>VLOOKUP(A154,選挙区!A:C,3,0)</f>
        <v>6</v>
      </c>
      <c r="C154" s="2" t="str">
        <f>VLOOKUP(A154,選挙区!A:B,2,0)</f>
        <v>足立区</v>
      </c>
      <c r="D154" s="1" t="s">
        <v>147</v>
      </c>
      <c r="E154" s="1">
        <v>4</v>
      </c>
      <c r="F154" s="1" t="s">
        <v>375</v>
      </c>
      <c r="G154" s="1" t="s">
        <v>376</v>
      </c>
      <c r="H154" s="1" t="s">
        <v>93</v>
      </c>
      <c r="I154" s="2">
        <v>36494</v>
      </c>
      <c r="J154" s="4">
        <f>IF(MAX(B154-E154+1,0)&gt;0,1,0)</f>
        <v>1</v>
      </c>
      <c r="K154" s="2" t="str">
        <f t="shared" si="18"/>
        <v>公明党</v>
      </c>
    </row>
    <row r="155" spans="1:11" x14ac:dyDescent="0.15">
      <c r="A155" s="1">
        <v>21</v>
      </c>
      <c r="B155" s="2">
        <f>VLOOKUP(A155,選挙区!A:C,3,0)</f>
        <v>6</v>
      </c>
      <c r="C155" s="2" t="str">
        <f>VLOOKUP(A155,選挙区!A:B,2,0)</f>
        <v>足立区</v>
      </c>
      <c r="D155" s="1" t="s">
        <v>57</v>
      </c>
      <c r="E155" s="1">
        <v>5</v>
      </c>
      <c r="F155" s="1" t="s">
        <v>368</v>
      </c>
      <c r="G155" s="1" t="s">
        <v>369</v>
      </c>
      <c r="H155" s="1" t="s">
        <v>52</v>
      </c>
      <c r="I155" s="2">
        <v>35961</v>
      </c>
      <c r="J155" s="4">
        <f>IF(MAX(B155-E155+1,0)&gt;0,1,0)</f>
        <v>1</v>
      </c>
      <c r="K155" s="2" t="str">
        <f t="shared" si="18"/>
        <v>都民ファーストの会</v>
      </c>
    </row>
    <row r="156" spans="1:11" x14ac:dyDescent="0.15">
      <c r="A156" s="1">
        <v>21</v>
      </c>
      <c r="B156" s="2">
        <f>VLOOKUP(A156,選挙区!A:C,3,0)</f>
        <v>6</v>
      </c>
      <c r="C156" s="2" t="str">
        <f>VLOOKUP(A156,選挙区!A:B,2,0)</f>
        <v>足立区</v>
      </c>
      <c r="D156" s="1" t="s">
        <v>74</v>
      </c>
      <c r="E156" s="1">
        <v>6</v>
      </c>
      <c r="F156" s="1" t="s">
        <v>118</v>
      </c>
      <c r="G156" s="1" t="s">
        <v>372</v>
      </c>
      <c r="H156" s="1" t="s">
        <v>93</v>
      </c>
      <c r="I156" s="2">
        <v>33440</v>
      </c>
      <c r="J156" s="4">
        <f>IF(MAX(B156-E156+1,0)&gt;0,1,0)</f>
        <v>1</v>
      </c>
      <c r="K156" s="2" t="str">
        <f t="shared" si="18"/>
        <v>公明党</v>
      </c>
    </row>
    <row r="157" spans="1:11" x14ac:dyDescent="0.15">
      <c r="A157" s="1">
        <v>21</v>
      </c>
      <c r="B157" s="2">
        <f>VLOOKUP(A157,選挙区!A:C,3,0)</f>
        <v>6</v>
      </c>
      <c r="C157" s="2" t="str">
        <f>VLOOKUP(A157,選挙区!A:B,2,0)</f>
        <v>足立区</v>
      </c>
      <c r="D157" s="1" t="s">
        <v>61</v>
      </c>
      <c r="E157" s="1">
        <v>7</v>
      </c>
      <c r="F157" s="1" t="s">
        <v>370</v>
      </c>
      <c r="G157" s="1" t="s">
        <v>371</v>
      </c>
      <c r="H157" s="1" t="s">
        <v>60</v>
      </c>
      <c r="I157" s="2">
        <v>26310</v>
      </c>
      <c r="J157" s="4">
        <f>IF(MAX(B157-E157+1,0)&gt;0,1,0)</f>
        <v>0</v>
      </c>
    </row>
    <row r="158" spans="1:11" x14ac:dyDescent="0.15">
      <c r="A158" s="1">
        <v>21</v>
      </c>
      <c r="B158" s="2">
        <f>VLOOKUP(A158,選挙区!A:C,3,0)</f>
        <v>6</v>
      </c>
      <c r="C158" s="2" t="str">
        <f>VLOOKUP(A158,選挙区!A:B,2,0)</f>
        <v>足立区</v>
      </c>
      <c r="D158" s="1" t="s">
        <v>53</v>
      </c>
      <c r="E158" s="1">
        <v>8</v>
      </c>
      <c r="F158" s="1" t="s">
        <v>366</v>
      </c>
      <c r="G158" s="1" t="s">
        <v>367</v>
      </c>
      <c r="H158" s="1" t="s">
        <v>96</v>
      </c>
      <c r="I158" s="2">
        <v>15908</v>
      </c>
      <c r="J158" s="4">
        <f>IF(MAX(B158-E158+1,0)&gt;0,1,0)</f>
        <v>0</v>
      </c>
    </row>
    <row r="159" spans="1:11" x14ac:dyDescent="0.15">
      <c r="A159" s="1">
        <v>21</v>
      </c>
      <c r="B159" s="2">
        <f>VLOOKUP(A159,選挙区!A:C,3,0)</f>
        <v>6</v>
      </c>
      <c r="C159" s="2" t="str">
        <f>VLOOKUP(A159,選挙区!A:B,2,0)</f>
        <v>足立区</v>
      </c>
      <c r="D159" s="1" t="s">
        <v>49</v>
      </c>
      <c r="E159" s="1">
        <v>9</v>
      </c>
      <c r="F159" s="1" t="s">
        <v>170</v>
      </c>
      <c r="G159" s="1" t="s">
        <v>365</v>
      </c>
      <c r="H159" s="1" t="s">
        <v>199</v>
      </c>
      <c r="I159" s="2">
        <v>9208</v>
      </c>
      <c r="J159" s="4">
        <f>IF(MAX(B159-E159+1,0)&gt;0,1,0)</f>
        <v>0</v>
      </c>
    </row>
    <row r="160" spans="1:11" x14ac:dyDescent="0.15">
      <c r="A160" s="1">
        <v>22</v>
      </c>
      <c r="B160" s="2">
        <f>VLOOKUP(A160,選挙区!A:C,3,0)</f>
        <v>4</v>
      </c>
      <c r="C160" s="2" t="str">
        <f>VLOOKUP(A160,選挙区!A:B,2,0)</f>
        <v>葛飾区</v>
      </c>
      <c r="D160" s="1" t="s">
        <v>61</v>
      </c>
      <c r="E160" s="1">
        <v>1</v>
      </c>
      <c r="F160" s="1" t="s">
        <v>385</v>
      </c>
      <c r="G160" s="1" t="s">
        <v>386</v>
      </c>
      <c r="H160" s="1" t="s">
        <v>52</v>
      </c>
      <c r="I160" s="2">
        <v>51241</v>
      </c>
      <c r="J160" s="4">
        <f>IF(MAX(B160-E160+1,0)&gt;0,1,0)</f>
        <v>1</v>
      </c>
      <c r="K160" s="2" t="str">
        <f t="shared" ref="K160:K163" si="19">IF(J160=1,H160,"")</f>
        <v>都民ファーストの会</v>
      </c>
    </row>
    <row r="161" spans="1:11" x14ac:dyDescent="0.15">
      <c r="A161" s="1">
        <v>22</v>
      </c>
      <c r="B161" s="2">
        <f>VLOOKUP(A161,選挙区!A:C,3,0)</f>
        <v>4</v>
      </c>
      <c r="C161" s="2" t="str">
        <f>VLOOKUP(A161,選挙区!A:B,2,0)</f>
        <v>葛飾区</v>
      </c>
      <c r="D161" s="1" t="s">
        <v>53</v>
      </c>
      <c r="E161" s="1">
        <v>2</v>
      </c>
      <c r="F161" s="1" t="s">
        <v>381</v>
      </c>
      <c r="G161" s="1" t="s">
        <v>214</v>
      </c>
      <c r="H161" s="1" t="s">
        <v>93</v>
      </c>
      <c r="I161" s="2">
        <v>37669</v>
      </c>
      <c r="J161" s="4">
        <f>IF(MAX(B161-E161+1,0)&gt;0,1,0)</f>
        <v>1</v>
      </c>
      <c r="K161" s="2" t="str">
        <f t="shared" si="19"/>
        <v>公明党</v>
      </c>
    </row>
    <row r="162" spans="1:11" x14ac:dyDescent="0.15">
      <c r="A162" s="1">
        <v>22</v>
      </c>
      <c r="B162" s="2">
        <f>VLOOKUP(A162,選挙区!A:C,3,0)</f>
        <v>4</v>
      </c>
      <c r="C162" s="2" t="str">
        <f>VLOOKUP(A162,選挙区!A:B,2,0)</f>
        <v>葛飾区</v>
      </c>
      <c r="D162" s="1" t="s">
        <v>105</v>
      </c>
      <c r="E162" s="1">
        <v>3</v>
      </c>
      <c r="F162" s="1" t="s">
        <v>390</v>
      </c>
      <c r="G162" s="1" t="s">
        <v>391</v>
      </c>
      <c r="H162" s="1" t="s">
        <v>84</v>
      </c>
      <c r="I162" s="2">
        <v>27060.553</v>
      </c>
      <c r="J162" s="4">
        <f>IF(MAX(B162-E162+1,0)&gt;0,1,0)</f>
        <v>1</v>
      </c>
      <c r="K162" s="2" t="str">
        <f t="shared" si="19"/>
        <v>日本共産党</v>
      </c>
    </row>
    <row r="163" spans="1:11" x14ac:dyDescent="0.15">
      <c r="A163" s="1">
        <v>22</v>
      </c>
      <c r="B163" s="2">
        <f>VLOOKUP(A163,選挙区!A:C,3,0)</f>
        <v>4</v>
      </c>
      <c r="C163" s="2" t="str">
        <f>VLOOKUP(A163,選挙区!A:B,2,0)</f>
        <v>葛飾区</v>
      </c>
      <c r="D163" s="1" t="s">
        <v>88</v>
      </c>
      <c r="E163" s="1">
        <v>4</v>
      </c>
      <c r="F163" s="1" t="s">
        <v>388</v>
      </c>
      <c r="G163" s="1" t="s">
        <v>389</v>
      </c>
      <c r="H163" s="1" t="s">
        <v>60</v>
      </c>
      <c r="I163" s="2">
        <v>22120</v>
      </c>
      <c r="J163" s="4">
        <f>IF(MAX(B163-E163+1,0)&gt;0,1,0)</f>
        <v>1</v>
      </c>
      <c r="K163" s="2" t="str">
        <f t="shared" si="19"/>
        <v>自由民主党</v>
      </c>
    </row>
    <row r="164" spans="1:11" x14ac:dyDescent="0.15">
      <c r="A164" s="1">
        <v>22</v>
      </c>
      <c r="B164" s="2">
        <f>VLOOKUP(A164,選挙区!A:C,3,0)</f>
        <v>4</v>
      </c>
      <c r="C164" s="2" t="str">
        <f>VLOOKUP(A164,選挙区!A:B,2,0)</f>
        <v>葛飾区</v>
      </c>
      <c r="D164" s="1" t="s">
        <v>74</v>
      </c>
      <c r="E164" s="1">
        <v>5</v>
      </c>
      <c r="F164" s="1" t="s">
        <v>114</v>
      </c>
      <c r="G164" s="1" t="s">
        <v>387</v>
      </c>
      <c r="H164" s="1" t="s">
        <v>60</v>
      </c>
      <c r="I164" s="2">
        <v>20078.446</v>
      </c>
      <c r="J164" s="4">
        <f>IF(MAX(B164-E164+1,0)&gt;0,1,0)</f>
        <v>0</v>
      </c>
    </row>
    <row r="165" spans="1:11" x14ac:dyDescent="0.15">
      <c r="A165" s="1">
        <v>22</v>
      </c>
      <c r="B165" s="2">
        <f>VLOOKUP(A165,選挙区!A:C,3,0)</f>
        <v>4</v>
      </c>
      <c r="C165" s="2" t="str">
        <f>VLOOKUP(A165,選挙区!A:B,2,0)</f>
        <v>葛飾区</v>
      </c>
      <c r="D165" s="1" t="s">
        <v>49</v>
      </c>
      <c r="E165" s="1">
        <v>6</v>
      </c>
      <c r="F165" s="1" t="s">
        <v>379</v>
      </c>
      <c r="G165" s="1" t="s">
        <v>380</v>
      </c>
      <c r="H165" s="1" t="s">
        <v>96</v>
      </c>
      <c r="I165" s="2">
        <v>14695</v>
      </c>
      <c r="J165" s="4">
        <f>IF(MAX(B165-E165+1,0)&gt;0,1,0)</f>
        <v>0</v>
      </c>
    </row>
    <row r="166" spans="1:11" x14ac:dyDescent="0.15">
      <c r="A166" s="1">
        <v>22</v>
      </c>
      <c r="B166" s="2">
        <f>VLOOKUP(A166,選挙区!A:C,3,0)</f>
        <v>4</v>
      </c>
      <c r="C166" s="2" t="str">
        <f>VLOOKUP(A166,選挙区!A:B,2,0)</f>
        <v>葛飾区</v>
      </c>
      <c r="D166" s="1" t="s">
        <v>57</v>
      </c>
      <c r="E166" s="1">
        <v>7</v>
      </c>
      <c r="F166" s="1" t="s">
        <v>382</v>
      </c>
      <c r="G166" s="1" t="s">
        <v>383</v>
      </c>
      <c r="H166" s="1" t="s">
        <v>384</v>
      </c>
      <c r="I166" s="2">
        <v>5351</v>
      </c>
      <c r="J166" s="4">
        <f>IF(MAX(B166-E166+1,0)&gt;0,1,0)</f>
        <v>0</v>
      </c>
    </row>
    <row r="167" spans="1:11" x14ac:dyDescent="0.15">
      <c r="A167" s="1">
        <v>22</v>
      </c>
      <c r="B167" s="2">
        <f>VLOOKUP(A167,選挙区!A:C,3,0)</f>
        <v>4</v>
      </c>
      <c r="C167" s="2" t="str">
        <f>VLOOKUP(A167,選挙区!A:B,2,0)</f>
        <v>葛飾区</v>
      </c>
      <c r="D167" s="1" t="s">
        <v>147</v>
      </c>
      <c r="E167" s="1">
        <v>8</v>
      </c>
      <c r="F167" s="1" t="s">
        <v>392</v>
      </c>
      <c r="G167" s="1" t="s">
        <v>393</v>
      </c>
      <c r="H167" s="1" t="s">
        <v>394</v>
      </c>
      <c r="I167" s="2">
        <v>4463</v>
      </c>
      <c r="J167" s="4">
        <f>IF(MAX(B167-E167+1,0)&gt;0,1,0)</f>
        <v>0</v>
      </c>
    </row>
    <row r="168" spans="1:11" x14ac:dyDescent="0.15">
      <c r="A168" s="1">
        <v>23</v>
      </c>
      <c r="B168" s="2">
        <f>VLOOKUP(A168,選挙区!A:C,3,0)</f>
        <v>5</v>
      </c>
      <c r="C168" s="2" t="str">
        <f>VLOOKUP(A168,選挙区!A:B,2,0)</f>
        <v>江戸川区</v>
      </c>
      <c r="D168" s="1" t="s">
        <v>49</v>
      </c>
      <c r="E168" s="1">
        <v>1</v>
      </c>
      <c r="F168" s="1" t="s">
        <v>395</v>
      </c>
      <c r="G168" s="1" t="s">
        <v>396</v>
      </c>
      <c r="H168" s="1" t="s">
        <v>52</v>
      </c>
      <c r="I168" s="2">
        <v>54587</v>
      </c>
      <c r="J168" s="4">
        <f>IF(MAX(B168-E168+1,0)&gt;0,1,0)</f>
        <v>1</v>
      </c>
      <c r="K168" s="2" t="str">
        <f t="shared" ref="K168:K172" si="20">IF(J168=1,H168,"")</f>
        <v>都民ファーストの会</v>
      </c>
    </row>
    <row r="169" spans="1:11" x14ac:dyDescent="0.15">
      <c r="A169" s="1">
        <v>23</v>
      </c>
      <c r="B169" s="2">
        <f>VLOOKUP(A169,選挙区!A:C,3,0)</f>
        <v>5</v>
      </c>
      <c r="C169" s="2" t="str">
        <f>VLOOKUP(A169,選挙区!A:B,2,0)</f>
        <v>江戸川区</v>
      </c>
      <c r="D169" s="1" t="s">
        <v>61</v>
      </c>
      <c r="E169" s="1">
        <v>2</v>
      </c>
      <c r="F169" s="1" t="s">
        <v>401</v>
      </c>
      <c r="G169" s="1" t="s">
        <v>402</v>
      </c>
      <c r="H169" s="1" t="s">
        <v>93</v>
      </c>
      <c r="I169" s="2">
        <v>50778</v>
      </c>
      <c r="J169" s="4">
        <f>IF(MAX(B169-E169+1,0)&gt;0,1,0)</f>
        <v>1</v>
      </c>
      <c r="K169" s="2" t="str">
        <f t="shared" si="20"/>
        <v>公明党</v>
      </c>
    </row>
    <row r="170" spans="1:11" x14ac:dyDescent="0.15">
      <c r="A170" s="1">
        <v>23</v>
      </c>
      <c r="B170" s="2">
        <f>VLOOKUP(A170,選挙区!A:C,3,0)</f>
        <v>5</v>
      </c>
      <c r="C170" s="2" t="str">
        <f>VLOOKUP(A170,選挙区!A:B,2,0)</f>
        <v>江戸川区</v>
      </c>
      <c r="D170" s="1" t="s">
        <v>57</v>
      </c>
      <c r="E170" s="1">
        <v>3</v>
      </c>
      <c r="F170" s="1" t="s">
        <v>399</v>
      </c>
      <c r="G170" s="1" t="s">
        <v>400</v>
      </c>
      <c r="H170" s="1" t="s">
        <v>52</v>
      </c>
      <c r="I170" s="2">
        <v>50723</v>
      </c>
      <c r="J170" s="4">
        <f>IF(MAX(B170-E170+1,0)&gt;0,1,0)</f>
        <v>1</v>
      </c>
      <c r="K170" s="2" t="str">
        <f t="shared" si="20"/>
        <v>都民ファーストの会</v>
      </c>
    </row>
    <row r="171" spans="1:11" x14ac:dyDescent="0.15">
      <c r="A171" s="1">
        <v>23</v>
      </c>
      <c r="B171" s="2">
        <f>VLOOKUP(A171,選挙区!A:C,3,0)</f>
        <v>5</v>
      </c>
      <c r="C171" s="2" t="str">
        <f>VLOOKUP(A171,選挙区!A:B,2,0)</f>
        <v>江戸川区</v>
      </c>
      <c r="D171" s="1" t="s">
        <v>88</v>
      </c>
      <c r="E171" s="1">
        <v>4</v>
      </c>
      <c r="F171" s="1" t="s">
        <v>404</v>
      </c>
      <c r="G171" s="1" t="s">
        <v>405</v>
      </c>
      <c r="H171" s="1" t="s">
        <v>60</v>
      </c>
      <c r="I171" s="2">
        <v>38854</v>
      </c>
      <c r="J171" s="4">
        <f>IF(MAX(B171-E171+1,0)&gt;0,1,0)</f>
        <v>1</v>
      </c>
      <c r="K171" s="2" t="str">
        <f t="shared" si="20"/>
        <v>自由民主党</v>
      </c>
    </row>
    <row r="172" spans="1:11" x14ac:dyDescent="0.15">
      <c r="A172" s="1">
        <v>23</v>
      </c>
      <c r="B172" s="2">
        <f>VLOOKUP(A172,選挙区!A:C,3,0)</f>
        <v>5</v>
      </c>
      <c r="C172" s="2" t="str">
        <f>VLOOKUP(A172,選挙区!A:B,2,0)</f>
        <v>江戸川区</v>
      </c>
      <c r="D172" s="1" t="s">
        <v>74</v>
      </c>
      <c r="E172" s="1">
        <v>5</v>
      </c>
      <c r="F172" s="1" t="s">
        <v>333</v>
      </c>
      <c r="G172" s="1" t="s">
        <v>403</v>
      </c>
      <c r="H172" s="1" t="s">
        <v>84</v>
      </c>
      <c r="I172" s="2">
        <v>36652</v>
      </c>
      <c r="J172" s="4">
        <f>IF(MAX(B172-E172+1,0)&gt;0,1,0)</f>
        <v>1</v>
      </c>
      <c r="K172" s="2" t="str">
        <f t="shared" si="20"/>
        <v>日本共産党</v>
      </c>
    </row>
    <row r="173" spans="1:11" x14ac:dyDescent="0.15">
      <c r="A173" s="1">
        <v>23</v>
      </c>
      <c r="B173" s="2">
        <f>VLOOKUP(A173,選挙区!A:C,3,0)</f>
        <v>5</v>
      </c>
      <c r="C173" s="2" t="str">
        <f>VLOOKUP(A173,選挙区!A:B,2,0)</f>
        <v>江戸川区</v>
      </c>
      <c r="D173" s="1" t="s">
        <v>53</v>
      </c>
      <c r="E173" s="1">
        <v>6</v>
      </c>
      <c r="F173" s="1" t="s">
        <v>397</v>
      </c>
      <c r="G173" s="1" t="s">
        <v>398</v>
      </c>
      <c r="H173" s="1" t="s">
        <v>60</v>
      </c>
      <c r="I173" s="2">
        <v>26094</v>
      </c>
      <c r="J173" s="4">
        <f>IF(MAX(B173-E173+1,0)&gt;0,1,0)</f>
        <v>0</v>
      </c>
    </row>
    <row r="174" spans="1:11" x14ac:dyDescent="0.15">
      <c r="A174" s="1">
        <v>24</v>
      </c>
      <c r="B174" s="2">
        <f>VLOOKUP(A174,選挙区!A:C,3,0)</f>
        <v>5</v>
      </c>
      <c r="C174" s="2" t="str">
        <f>VLOOKUP(A174,選挙区!A:B,2,0)</f>
        <v>八王子市</v>
      </c>
      <c r="D174" s="1" t="s">
        <v>105</v>
      </c>
      <c r="E174" s="1">
        <v>1</v>
      </c>
      <c r="F174" s="1" t="s">
        <v>417</v>
      </c>
      <c r="G174" s="1" t="s">
        <v>418</v>
      </c>
      <c r="H174" s="1" t="s">
        <v>93</v>
      </c>
      <c r="I174" s="2">
        <v>48016</v>
      </c>
      <c r="J174" s="4">
        <f>IF(MAX(B174-E174+1,0)&gt;0,1,0)</f>
        <v>1</v>
      </c>
      <c r="K174" s="2" t="str">
        <f t="shared" ref="K174:K178" si="21">IF(J174=1,H174,"")</f>
        <v>公明党</v>
      </c>
    </row>
    <row r="175" spans="1:11" x14ac:dyDescent="0.15">
      <c r="A175" s="1">
        <v>24</v>
      </c>
      <c r="B175" s="2">
        <f>VLOOKUP(A175,選挙区!A:C,3,0)</f>
        <v>5</v>
      </c>
      <c r="C175" s="2" t="str">
        <f>VLOOKUP(A175,選挙区!A:B,2,0)</f>
        <v>八王子市</v>
      </c>
      <c r="D175" s="1" t="s">
        <v>57</v>
      </c>
      <c r="E175" s="1">
        <v>2</v>
      </c>
      <c r="F175" s="1" t="s">
        <v>410</v>
      </c>
      <c r="G175" s="1" t="s">
        <v>411</v>
      </c>
      <c r="H175" s="1" t="s">
        <v>52</v>
      </c>
      <c r="I175" s="2">
        <v>41541</v>
      </c>
      <c r="J175" s="4">
        <f>IF(MAX(B175-E175+1,0)&gt;0,1,0)</f>
        <v>1</v>
      </c>
      <c r="K175" s="2" t="str">
        <f t="shared" si="21"/>
        <v>都民ファーストの会</v>
      </c>
    </row>
    <row r="176" spans="1:11" x14ac:dyDescent="0.15">
      <c r="A176" s="1">
        <v>24</v>
      </c>
      <c r="B176" s="2">
        <f>VLOOKUP(A176,選挙区!A:C,3,0)</f>
        <v>5</v>
      </c>
      <c r="C176" s="2" t="str">
        <f>VLOOKUP(A176,選挙区!A:B,2,0)</f>
        <v>八王子市</v>
      </c>
      <c r="D176" s="1" t="s">
        <v>49</v>
      </c>
      <c r="E176" s="1">
        <v>3</v>
      </c>
      <c r="F176" s="1" t="s">
        <v>406</v>
      </c>
      <c r="G176" s="1" t="s">
        <v>407</v>
      </c>
      <c r="H176" s="1" t="s">
        <v>52</v>
      </c>
      <c r="I176" s="2">
        <v>39275</v>
      </c>
      <c r="J176" s="4">
        <f>IF(MAX(B176-E176+1,0)&gt;0,1,0)</f>
        <v>1</v>
      </c>
      <c r="K176" s="2" t="str">
        <f t="shared" si="21"/>
        <v>都民ファーストの会</v>
      </c>
    </row>
    <row r="177" spans="1:11" x14ac:dyDescent="0.15">
      <c r="A177" s="1">
        <v>24</v>
      </c>
      <c r="B177" s="2">
        <f>VLOOKUP(A177,選挙区!A:C,3,0)</f>
        <v>5</v>
      </c>
      <c r="C177" s="2" t="str">
        <f>VLOOKUP(A177,選挙区!A:B,2,0)</f>
        <v>八王子市</v>
      </c>
      <c r="D177" s="1" t="s">
        <v>53</v>
      </c>
      <c r="E177" s="1">
        <v>4</v>
      </c>
      <c r="F177" s="1" t="s">
        <v>408</v>
      </c>
      <c r="G177" s="1" t="s">
        <v>409</v>
      </c>
      <c r="H177" s="1" t="s">
        <v>84</v>
      </c>
      <c r="I177" s="2">
        <v>31935</v>
      </c>
      <c r="J177" s="4">
        <f>IF(MAX(B177-E177+1,0)&gt;0,1,0)</f>
        <v>1</v>
      </c>
      <c r="K177" s="2" t="str">
        <f t="shared" si="21"/>
        <v>日本共産党</v>
      </c>
    </row>
    <row r="178" spans="1:11" x14ac:dyDescent="0.15">
      <c r="A178" s="1">
        <v>24</v>
      </c>
      <c r="B178" s="2">
        <f>VLOOKUP(A178,選挙区!A:C,3,0)</f>
        <v>5</v>
      </c>
      <c r="C178" s="2" t="str">
        <f>VLOOKUP(A178,選挙区!A:B,2,0)</f>
        <v>八王子市</v>
      </c>
      <c r="D178" s="1" t="s">
        <v>74</v>
      </c>
      <c r="E178" s="1">
        <v>5</v>
      </c>
      <c r="F178" s="1" t="s">
        <v>124</v>
      </c>
      <c r="G178" s="1" t="s">
        <v>414</v>
      </c>
      <c r="H178" s="1" t="s">
        <v>60</v>
      </c>
      <c r="I178" s="2">
        <v>26519</v>
      </c>
      <c r="J178" s="4">
        <f>IF(MAX(B178-E178+1,0)&gt;0,1,0)</f>
        <v>1</v>
      </c>
      <c r="K178" s="2" t="str">
        <f t="shared" si="21"/>
        <v>自由民主党</v>
      </c>
    </row>
    <row r="179" spans="1:11" x14ac:dyDescent="0.15">
      <c r="A179" s="1">
        <v>24</v>
      </c>
      <c r="B179" s="2">
        <f>VLOOKUP(A179,選挙区!A:C,3,0)</f>
        <v>5</v>
      </c>
      <c r="C179" s="2" t="str">
        <f>VLOOKUP(A179,選挙区!A:B,2,0)</f>
        <v>八王子市</v>
      </c>
      <c r="D179" s="1" t="s">
        <v>147</v>
      </c>
      <c r="E179" s="1">
        <v>6</v>
      </c>
      <c r="F179" s="1" t="s">
        <v>170</v>
      </c>
      <c r="G179" s="1" t="s">
        <v>419</v>
      </c>
      <c r="H179" s="1" t="s">
        <v>60</v>
      </c>
      <c r="I179" s="2">
        <v>22239</v>
      </c>
      <c r="J179" s="4">
        <f>IF(MAX(B179-E179+1,0)&gt;0,1,0)</f>
        <v>0</v>
      </c>
    </row>
    <row r="180" spans="1:11" x14ac:dyDescent="0.15">
      <c r="A180" s="1">
        <v>24</v>
      </c>
      <c r="B180" s="2">
        <f>VLOOKUP(A180,選挙区!A:C,3,0)</f>
        <v>5</v>
      </c>
      <c r="C180" s="2" t="str">
        <f>VLOOKUP(A180,選挙区!A:B,2,0)</f>
        <v>八王子市</v>
      </c>
      <c r="D180" s="1" t="s">
        <v>61</v>
      </c>
      <c r="E180" s="1">
        <v>7</v>
      </c>
      <c r="F180" s="1" t="s">
        <v>412</v>
      </c>
      <c r="G180" s="1" t="s">
        <v>413</v>
      </c>
      <c r="H180" s="1" t="s">
        <v>96</v>
      </c>
      <c r="I180" s="2">
        <v>21446</v>
      </c>
      <c r="J180" s="4">
        <f>IF(MAX(B180-E180+1,0)&gt;0,1,0)</f>
        <v>0</v>
      </c>
    </row>
    <row r="181" spans="1:11" x14ac:dyDescent="0.15">
      <c r="A181" s="1">
        <v>24</v>
      </c>
      <c r="B181" s="2">
        <f>VLOOKUP(A181,選挙区!A:C,3,0)</f>
        <v>5</v>
      </c>
      <c r="C181" s="2" t="str">
        <f>VLOOKUP(A181,選挙区!A:B,2,0)</f>
        <v>八王子市</v>
      </c>
      <c r="D181" s="1" t="s">
        <v>88</v>
      </c>
      <c r="E181" s="1">
        <v>8</v>
      </c>
      <c r="F181" s="1" t="s">
        <v>415</v>
      </c>
      <c r="G181" s="1" t="s">
        <v>416</v>
      </c>
      <c r="H181" s="1" t="s">
        <v>56</v>
      </c>
      <c r="I181" s="2">
        <v>6947</v>
      </c>
      <c r="J181" s="4">
        <f>IF(MAX(B181-E181+1,0)&gt;0,1,0)</f>
        <v>0</v>
      </c>
    </row>
    <row r="182" spans="1:11" x14ac:dyDescent="0.15">
      <c r="A182" s="1">
        <v>24</v>
      </c>
      <c r="B182" s="2">
        <f>VLOOKUP(A182,選挙区!A:C,3,0)</f>
        <v>5</v>
      </c>
      <c r="C182" s="2" t="str">
        <f>VLOOKUP(A182,選挙区!A:B,2,0)</f>
        <v>八王子市</v>
      </c>
      <c r="D182" s="1" t="s">
        <v>150</v>
      </c>
      <c r="E182" s="1">
        <v>9</v>
      </c>
      <c r="F182" s="1" t="s">
        <v>420</v>
      </c>
      <c r="G182" s="1" t="s">
        <v>421</v>
      </c>
      <c r="H182" s="1" t="s">
        <v>422</v>
      </c>
      <c r="I182" s="2">
        <v>2597</v>
      </c>
      <c r="J182" s="4">
        <f>IF(MAX(B182-E182+1,0)&gt;0,1,0)</f>
        <v>0</v>
      </c>
    </row>
    <row r="183" spans="1:11" x14ac:dyDescent="0.15">
      <c r="A183" s="1">
        <v>25</v>
      </c>
      <c r="B183" s="2">
        <f>VLOOKUP(A183,選挙区!A:C,3,0)</f>
        <v>2</v>
      </c>
      <c r="C183" s="2" t="str">
        <f>VLOOKUP(A183,選挙区!A:B,2,0)</f>
        <v>立川市</v>
      </c>
      <c r="D183" s="1" t="s">
        <v>53</v>
      </c>
      <c r="E183" s="1">
        <v>1</v>
      </c>
      <c r="F183" s="1" t="s">
        <v>425</v>
      </c>
      <c r="G183" s="1" t="s">
        <v>426</v>
      </c>
      <c r="H183" s="1" t="s">
        <v>52</v>
      </c>
      <c r="I183" s="2">
        <v>24912</v>
      </c>
      <c r="J183" s="4">
        <f>IF(MAX(B183-E183+1,0)&gt;0,1,0)</f>
        <v>1</v>
      </c>
      <c r="K183" s="2" t="str">
        <f t="shared" ref="K183:K184" si="22">IF(J183=1,H183,"")</f>
        <v>都民ファーストの会</v>
      </c>
    </row>
    <row r="184" spans="1:11" x14ac:dyDescent="0.15">
      <c r="A184" s="1">
        <v>25</v>
      </c>
      <c r="B184" s="2">
        <f>VLOOKUP(A184,選挙区!A:C,3,0)</f>
        <v>2</v>
      </c>
      <c r="C184" s="2" t="str">
        <f>VLOOKUP(A184,選挙区!A:B,2,0)</f>
        <v>立川市</v>
      </c>
      <c r="D184" s="1" t="s">
        <v>57</v>
      </c>
      <c r="E184" s="1">
        <v>2</v>
      </c>
      <c r="F184" s="1" t="s">
        <v>408</v>
      </c>
      <c r="G184" s="1" t="s">
        <v>427</v>
      </c>
      <c r="H184" s="1" t="s">
        <v>60</v>
      </c>
      <c r="I184" s="2">
        <v>16946</v>
      </c>
      <c r="J184" s="4">
        <f>IF(MAX(B184-E184+1,0)&gt;0,1,0)</f>
        <v>1</v>
      </c>
      <c r="K184" s="2" t="str">
        <f t="shared" si="22"/>
        <v>自由民主党</v>
      </c>
    </row>
    <row r="185" spans="1:11" x14ac:dyDescent="0.15">
      <c r="A185" s="1">
        <v>25</v>
      </c>
      <c r="B185" s="2">
        <f>VLOOKUP(A185,選挙区!A:C,3,0)</f>
        <v>2</v>
      </c>
      <c r="C185" s="2" t="str">
        <f>VLOOKUP(A185,選挙区!A:B,2,0)</f>
        <v>立川市</v>
      </c>
      <c r="D185" s="1" t="s">
        <v>49</v>
      </c>
      <c r="E185" s="1">
        <v>3</v>
      </c>
      <c r="F185" s="1" t="s">
        <v>423</v>
      </c>
      <c r="G185" s="1" t="s">
        <v>424</v>
      </c>
      <c r="H185" s="1" t="s">
        <v>56</v>
      </c>
      <c r="I185" s="2">
        <v>16257</v>
      </c>
      <c r="J185" s="4">
        <f>IF(MAX(B185-E185+1,0)&gt;0,1,0)</f>
        <v>0</v>
      </c>
    </row>
    <row r="186" spans="1:11" x14ac:dyDescent="0.15">
      <c r="A186" s="1">
        <v>25</v>
      </c>
      <c r="B186" s="2">
        <f>VLOOKUP(A186,選挙区!A:C,3,0)</f>
        <v>2</v>
      </c>
      <c r="C186" s="2" t="str">
        <f>VLOOKUP(A186,選挙区!A:B,2,0)</f>
        <v>立川市</v>
      </c>
      <c r="D186" s="1" t="s">
        <v>61</v>
      </c>
      <c r="E186" s="1">
        <v>4</v>
      </c>
      <c r="F186" s="1" t="s">
        <v>428</v>
      </c>
      <c r="G186" s="1" t="s">
        <v>429</v>
      </c>
      <c r="H186" s="1" t="s">
        <v>84</v>
      </c>
      <c r="I186" s="2">
        <v>12690</v>
      </c>
      <c r="J186" s="4">
        <f>IF(MAX(B186-E186+1,0)&gt;0,1,0)</f>
        <v>0</v>
      </c>
    </row>
    <row r="187" spans="1:11" x14ac:dyDescent="0.15">
      <c r="A187" s="1">
        <v>26</v>
      </c>
      <c r="B187" s="2">
        <f>VLOOKUP(A187,選挙区!A:C,3,0)</f>
        <v>1</v>
      </c>
      <c r="C187" s="2" t="str">
        <f>VLOOKUP(A187,選挙区!A:B,2,0)</f>
        <v>武蔵野市</v>
      </c>
      <c r="D187" s="1" t="s">
        <v>53</v>
      </c>
      <c r="E187" s="1">
        <v>1</v>
      </c>
      <c r="F187" s="1" t="s">
        <v>170</v>
      </c>
      <c r="G187" s="1" t="s">
        <v>431</v>
      </c>
      <c r="H187" s="1" t="s">
        <v>52</v>
      </c>
      <c r="I187" s="2">
        <v>27515</v>
      </c>
      <c r="J187" s="4">
        <f>IF(MAX(B187-E187+1,0)&gt;0,1,0)</f>
        <v>1</v>
      </c>
      <c r="K187" s="2" t="str">
        <f>IF(J187=1,H187,"")</f>
        <v>都民ファーストの会</v>
      </c>
    </row>
    <row r="188" spans="1:11" x14ac:dyDescent="0.15">
      <c r="A188" s="1">
        <v>26</v>
      </c>
      <c r="B188" s="2">
        <f>VLOOKUP(A188,選挙区!A:C,3,0)</f>
        <v>1</v>
      </c>
      <c r="C188" s="2" t="str">
        <f>VLOOKUP(A188,選挙区!A:B,2,0)</f>
        <v>武蔵野市</v>
      </c>
      <c r="D188" s="1" t="s">
        <v>57</v>
      </c>
      <c r="E188" s="1">
        <v>2</v>
      </c>
      <c r="F188" s="1" t="s">
        <v>432</v>
      </c>
      <c r="G188" s="1" t="s">
        <v>433</v>
      </c>
      <c r="H188" s="1" t="s">
        <v>96</v>
      </c>
      <c r="I188" s="2">
        <v>22493</v>
      </c>
      <c r="J188" s="4">
        <f>IF(MAX(B188-E188+1,0)&gt;0,1,0)</f>
        <v>0</v>
      </c>
    </row>
    <row r="189" spans="1:11" x14ac:dyDescent="0.15">
      <c r="A189" s="1">
        <v>26</v>
      </c>
      <c r="B189" s="2">
        <f>VLOOKUP(A189,選挙区!A:C,3,0)</f>
        <v>1</v>
      </c>
      <c r="C189" s="2" t="str">
        <f>VLOOKUP(A189,選挙区!A:B,2,0)</f>
        <v>武蔵野市</v>
      </c>
      <c r="D189" s="1" t="s">
        <v>49</v>
      </c>
      <c r="E189" s="1">
        <v>3</v>
      </c>
      <c r="F189" s="1" t="s">
        <v>430</v>
      </c>
      <c r="G189" s="1" t="s">
        <v>174</v>
      </c>
      <c r="H189" s="1" t="s">
        <v>60</v>
      </c>
      <c r="I189" s="2">
        <v>14443</v>
      </c>
      <c r="J189" s="4">
        <f>IF(MAX(B189-E189+1,0)&gt;0,1,0)</f>
        <v>0</v>
      </c>
    </row>
    <row r="190" spans="1:11" x14ac:dyDescent="0.15">
      <c r="A190" s="1">
        <v>27</v>
      </c>
      <c r="B190" s="2">
        <f>VLOOKUP(A190,選挙区!A:C,3,0)</f>
        <v>2</v>
      </c>
      <c r="C190" s="2" t="str">
        <f>VLOOKUP(A190,選挙区!A:B,2,0)</f>
        <v>三鷹市</v>
      </c>
      <c r="D190" s="1" t="s">
        <v>61</v>
      </c>
      <c r="E190" s="1">
        <v>1</v>
      </c>
      <c r="F190" s="1" t="s">
        <v>436</v>
      </c>
      <c r="G190" s="1" t="s">
        <v>115</v>
      </c>
      <c r="H190" s="1" t="s">
        <v>52</v>
      </c>
      <c r="I190" s="2">
        <v>30356.85</v>
      </c>
      <c r="J190" s="4">
        <f>IF(MAX(B190-E190+1,0)&gt;0,1,0)</f>
        <v>1</v>
      </c>
      <c r="K190" s="2" t="str">
        <f t="shared" ref="K190:K191" si="23">IF(J190=1,H190,"")</f>
        <v>都民ファーストの会</v>
      </c>
    </row>
    <row r="191" spans="1:11" x14ac:dyDescent="0.15">
      <c r="A191" s="1">
        <v>27</v>
      </c>
      <c r="B191" s="2">
        <f>VLOOKUP(A191,選挙区!A:C,3,0)</f>
        <v>2</v>
      </c>
      <c r="C191" s="2" t="str">
        <f>VLOOKUP(A191,選挙区!A:B,2,0)</f>
        <v>三鷹市</v>
      </c>
      <c r="D191" s="1" t="s">
        <v>49</v>
      </c>
      <c r="E191" s="1">
        <v>2</v>
      </c>
      <c r="F191" s="1" t="s">
        <v>58</v>
      </c>
      <c r="G191" s="1" t="s">
        <v>115</v>
      </c>
      <c r="H191" s="1" t="s">
        <v>96</v>
      </c>
      <c r="I191" s="2">
        <v>21094.149000000001</v>
      </c>
      <c r="J191" s="4">
        <f>IF(MAX(B191-E191+1,0)&gt;0,1,0)</f>
        <v>1</v>
      </c>
      <c r="K191" s="2" t="str">
        <f t="shared" si="23"/>
        <v>民進党</v>
      </c>
    </row>
    <row r="192" spans="1:11" x14ac:dyDescent="0.15">
      <c r="A192" s="1">
        <v>27</v>
      </c>
      <c r="B192" s="2">
        <f>VLOOKUP(A192,選挙区!A:C,3,0)</f>
        <v>2</v>
      </c>
      <c r="C192" s="2" t="str">
        <f>VLOOKUP(A192,選挙区!A:B,2,0)</f>
        <v>三鷹市</v>
      </c>
      <c r="D192" s="1" t="s">
        <v>53</v>
      </c>
      <c r="E192" s="1">
        <v>3</v>
      </c>
      <c r="F192" s="1" t="s">
        <v>129</v>
      </c>
      <c r="G192" s="1" t="s">
        <v>427</v>
      </c>
      <c r="H192" s="1" t="s">
        <v>60</v>
      </c>
      <c r="I192" s="2">
        <v>18223</v>
      </c>
      <c r="J192" s="4">
        <f>IF(MAX(B192-E192+1,0)&gt;0,1,0)</f>
        <v>0</v>
      </c>
    </row>
    <row r="193" spans="1:11" x14ac:dyDescent="0.15">
      <c r="A193" s="1">
        <v>27</v>
      </c>
      <c r="B193" s="2">
        <f>VLOOKUP(A193,選挙区!A:C,3,0)</f>
        <v>2</v>
      </c>
      <c r="C193" s="2" t="str">
        <f>VLOOKUP(A193,選挙区!A:B,2,0)</f>
        <v>三鷹市</v>
      </c>
      <c r="D193" s="1" t="s">
        <v>57</v>
      </c>
      <c r="E193" s="1">
        <v>4</v>
      </c>
      <c r="F193" s="1" t="s">
        <v>434</v>
      </c>
      <c r="G193" s="1" t="s">
        <v>435</v>
      </c>
      <c r="H193" s="1" t="s">
        <v>84</v>
      </c>
      <c r="I193" s="2">
        <v>8803</v>
      </c>
      <c r="J193" s="4">
        <f>IF(MAX(B193-E193+1,0)&gt;0,1,0)</f>
        <v>0</v>
      </c>
    </row>
    <row r="194" spans="1:11" x14ac:dyDescent="0.15">
      <c r="A194" s="1">
        <v>28</v>
      </c>
      <c r="B194" s="2">
        <f>VLOOKUP(A194,選挙区!A:C,3,0)</f>
        <v>1</v>
      </c>
      <c r="C194" s="2" t="str">
        <f>VLOOKUP(A194,選挙区!A:B,2,0)</f>
        <v>青梅市</v>
      </c>
      <c r="D194" s="1" t="s">
        <v>53</v>
      </c>
      <c r="E194" s="1">
        <v>1</v>
      </c>
      <c r="F194" s="1" t="s">
        <v>439</v>
      </c>
      <c r="G194" s="1" t="s">
        <v>440</v>
      </c>
      <c r="H194" s="1" t="s">
        <v>52</v>
      </c>
      <c r="I194" s="2">
        <v>31603</v>
      </c>
      <c r="J194" s="4">
        <f>IF(MAX(B194-E194+1,0)&gt;0,1,0)</f>
        <v>1</v>
      </c>
      <c r="K194" s="2" t="str">
        <f>IF(J194=1,H194,"")</f>
        <v>都民ファーストの会</v>
      </c>
    </row>
    <row r="195" spans="1:11" x14ac:dyDescent="0.15">
      <c r="A195" s="1">
        <v>28</v>
      </c>
      <c r="B195" s="2">
        <f>VLOOKUP(A195,選挙区!A:C,3,0)</f>
        <v>1</v>
      </c>
      <c r="C195" s="2" t="str">
        <f>VLOOKUP(A195,選挙区!A:B,2,0)</f>
        <v>青梅市</v>
      </c>
      <c r="D195" s="1" t="s">
        <v>57</v>
      </c>
      <c r="E195" s="1">
        <v>2</v>
      </c>
      <c r="F195" s="1" t="s">
        <v>441</v>
      </c>
      <c r="G195" s="1" t="s">
        <v>442</v>
      </c>
      <c r="H195" s="1" t="s">
        <v>60</v>
      </c>
      <c r="I195" s="2">
        <v>19948</v>
      </c>
      <c r="J195" s="4">
        <f>IF(MAX(B195-E195+1,0)&gt;0,1,0)</f>
        <v>0</v>
      </c>
    </row>
    <row r="196" spans="1:11" x14ac:dyDescent="0.15">
      <c r="A196" s="1">
        <v>28</v>
      </c>
      <c r="B196" s="2">
        <f>VLOOKUP(A196,選挙区!A:C,3,0)</f>
        <v>1</v>
      </c>
      <c r="C196" s="2" t="str">
        <f>VLOOKUP(A196,選挙区!A:B,2,0)</f>
        <v>青梅市</v>
      </c>
      <c r="D196" s="1" t="s">
        <v>49</v>
      </c>
      <c r="E196" s="1">
        <v>3</v>
      </c>
      <c r="F196" s="1" t="s">
        <v>437</v>
      </c>
      <c r="G196" s="1" t="s">
        <v>438</v>
      </c>
      <c r="H196" s="1" t="s">
        <v>56</v>
      </c>
      <c r="I196" s="2">
        <v>5433</v>
      </c>
      <c r="J196" s="4">
        <f>IF(MAX(B196-E196+1,0)&gt;0,1,0)</f>
        <v>0</v>
      </c>
    </row>
    <row r="197" spans="1:11" x14ac:dyDescent="0.15">
      <c r="A197" s="1">
        <v>29</v>
      </c>
      <c r="B197" s="2">
        <f>VLOOKUP(A197,選挙区!A:C,3,0)</f>
        <v>2</v>
      </c>
      <c r="C197" s="2" t="str">
        <f>VLOOKUP(A197,選挙区!A:B,2,0)</f>
        <v>府中市</v>
      </c>
      <c r="D197" s="1" t="s">
        <v>61</v>
      </c>
      <c r="E197" s="1">
        <v>1</v>
      </c>
      <c r="F197" s="1" t="s">
        <v>446</v>
      </c>
      <c r="G197" s="1" t="s">
        <v>279</v>
      </c>
      <c r="H197" s="1" t="s">
        <v>52</v>
      </c>
      <c r="I197" s="2">
        <v>38381</v>
      </c>
      <c r="J197" s="4">
        <f>IF(MAX(B197-E197+1,0)&gt;0,1,0)</f>
        <v>1</v>
      </c>
      <c r="K197" s="2" t="str">
        <f t="shared" ref="K197:K198" si="24">IF(J197=1,H197,"")</f>
        <v>都民ファーストの会</v>
      </c>
    </row>
    <row r="198" spans="1:11" x14ac:dyDescent="0.15">
      <c r="A198" s="1">
        <v>29</v>
      </c>
      <c r="B198" s="2">
        <f>VLOOKUP(A198,選挙区!A:C,3,0)</f>
        <v>2</v>
      </c>
      <c r="C198" s="2" t="str">
        <f>VLOOKUP(A198,選挙区!A:B,2,0)</f>
        <v>府中市</v>
      </c>
      <c r="D198" s="1" t="s">
        <v>57</v>
      </c>
      <c r="E198" s="1">
        <v>2</v>
      </c>
      <c r="F198" s="1" t="s">
        <v>175</v>
      </c>
      <c r="G198" s="1" t="s">
        <v>165</v>
      </c>
      <c r="H198" s="1" t="s">
        <v>52</v>
      </c>
      <c r="I198" s="2">
        <v>27697</v>
      </c>
      <c r="J198" s="4">
        <f>IF(MAX(B198-E198+1,0)&gt;0,1,0)</f>
        <v>1</v>
      </c>
      <c r="K198" s="2" t="str">
        <f t="shared" si="24"/>
        <v>都民ファーストの会</v>
      </c>
    </row>
    <row r="199" spans="1:11" x14ac:dyDescent="0.15">
      <c r="A199" s="1">
        <v>29</v>
      </c>
      <c r="B199" s="2">
        <f>VLOOKUP(A199,選挙区!A:C,3,0)</f>
        <v>2</v>
      </c>
      <c r="C199" s="2" t="str">
        <f>VLOOKUP(A199,選挙区!A:B,2,0)</f>
        <v>府中市</v>
      </c>
      <c r="D199" s="1" t="s">
        <v>49</v>
      </c>
      <c r="E199" s="1">
        <v>3</v>
      </c>
      <c r="F199" s="1" t="s">
        <v>170</v>
      </c>
      <c r="G199" s="1" t="s">
        <v>443</v>
      </c>
      <c r="H199" s="1" t="s">
        <v>60</v>
      </c>
      <c r="I199" s="2">
        <v>24959</v>
      </c>
      <c r="J199" s="4">
        <f>IF(MAX(B199-E199+1,0)&gt;0,1,0)</f>
        <v>0</v>
      </c>
    </row>
    <row r="200" spans="1:11" x14ac:dyDescent="0.15">
      <c r="A200" s="1">
        <v>29</v>
      </c>
      <c r="B200" s="2">
        <f>VLOOKUP(A200,選挙区!A:C,3,0)</f>
        <v>2</v>
      </c>
      <c r="C200" s="2" t="str">
        <f>VLOOKUP(A200,選挙区!A:B,2,0)</f>
        <v>府中市</v>
      </c>
      <c r="D200" s="1" t="s">
        <v>53</v>
      </c>
      <c r="E200" s="1">
        <v>4</v>
      </c>
      <c r="F200" s="1" t="s">
        <v>444</v>
      </c>
      <c r="G200" s="1" t="s">
        <v>445</v>
      </c>
      <c r="H200" s="1" t="s">
        <v>84</v>
      </c>
      <c r="I200" s="2">
        <v>13502</v>
      </c>
      <c r="J200" s="4">
        <f>IF(MAX(B200-E200+1,0)&gt;0,1,0)</f>
        <v>0</v>
      </c>
    </row>
    <row r="201" spans="1:11" x14ac:dyDescent="0.15">
      <c r="A201" s="1">
        <v>30</v>
      </c>
      <c r="B201" s="2">
        <f>VLOOKUP(A201,選挙区!A:C,3,0)</f>
        <v>1</v>
      </c>
      <c r="C201" s="2" t="str">
        <f>VLOOKUP(A201,選挙区!A:B,2,0)</f>
        <v>昭島市</v>
      </c>
      <c r="D201" s="1" t="s">
        <v>53</v>
      </c>
      <c r="E201" s="1">
        <v>1</v>
      </c>
      <c r="F201" s="1" t="s">
        <v>447</v>
      </c>
      <c r="G201" s="1" t="s">
        <v>380</v>
      </c>
      <c r="H201" s="1" t="s">
        <v>52</v>
      </c>
      <c r="I201" s="2">
        <v>24639</v>
      </c>
      <c r="J201" s="4">
        <f>IF(MAX(B201-E201+1,0)&gt;0,1,0)</f>
        <v>1</v>
      </c>
      <c r="K201" s="2" t="str">
        <f>IF(J201=1,H201,"")</f>
        <v>都民ファーストの会</v>
      </c>
    </row>
    <row r="202" spans="1:11" x14ac:dyDescent="0.15">
      <c r="A202" s="1">
        <v>30</v>
      </c>
      <c r="B202" s="2">
        <f>VLOOKUP(A202,選挙区!A:C,3,0)</f>
        <v>1</v>
      </c>
      <c r="C202" s="2" t="str">
        <f>VLOOKUP(A202,選挙区!A:B,2,0)</f>
        <v>昭島市</v>
      </c>
      <c r="D202" s="1" t="s">
        <v>49</v>
      </c>
      <c r="E202" s="1">
        <v>2</v>
      </c>
      <c r="F202" s="1" t="s">
        <v>58</v>
      </c>
      <c r="G202" s="1" t="s">
        <v>154</v>
      </c>
      <c r="H202" s="1" t="s">
        <v>60</v>
      </c>
      <c r="I202" s="2">
        <v>12544</v>
      </c>
      <c r="J202" s="4">
        <f>IF(MAX(B202-E202+1,0)&gt;0,1,0)</f>
        <v>0</v>
      </c>
    </row>
    <row r="203" spans="1:11" x14ac:dyDescent="0.15">
      <c r="A203" s="1">
        <v>30</v>
      </c>
      <c r="B203" s="2">
        <f>VLOOKUP(A203,選挙区!A:C,3,0)</f>
        <v>1</v>
      </c>
      <c r="C203" s="2" t="str">
        <f>VLOOKUP(A203,選挙区!A:B,2,0)</f>
        <v>昭島市</v>
      </c>
      <c r="D203" s="1" t="s">
        <v>57</v>
      </c>
      <c r="E203" s="1">
        <v>3</v>
      </c>
      <c r="F203" s="1" t="s">
        <v>448</v>
      </c>
      <c r="G203" s="1" t="s">
        <v>115</v>
      </c>
      <c r="H203" s="1" t="s">
        <v>84</v>
      </c>
      <c r="I203" s="2">
        <v>5897</v>
      </c>
      <c r="J203" s="4">
        <f>IF(MAX(B203-E203+1,0)&gt;0,1,0)</f>
        <v>0</v>
      </c>
    </row>
    <row r="204" spans="1:11" x14ac:dyDescent="0.15">
      <c r="A204" s="1">
        <v>31</v>
      </c>
      <c r="B204" s="2">
        <f>VLOOKUP(A204,選挙区!A:C,3,0)</f>
        <v>4</v>
      </c>
      <c r="C204" s="2" t="str">
        <f>VLOOKUP(A204,選挙区!A:B,2,0)</f>
        <v>町田市</v>
      </c>
      <c r="D204" s="1" t="s">
        <v>74</v>
      </c>
      <c r="E204" s="1">
        <v>1</v>
      </c>
      <c r="F204" s="1" t="s">
        <v>457</v>
      </c>
      <c r="G204" s="1" t="s">
        <v>458</v>
      </c>
      <c r="H204" s="1" t="s">
        <v>52</v>
      </c>
      <c r="I204" s="2">
        <v>55784</v>
      </c>
      <c r="J204" s="4">
        <f>IF(MAX(B204-E204+1,0)&gt;0,1,0)</f>
        <v>1</v>
      </c>
      <c r="K204" s="2" t="str">
        <f t="shared" ref="K204:K207" si="25">IF(J204=1,H204,"")</f>
        <v>都民ファーストの会</v>
      </c>
    </row>
    <row r="205" spans="1:11" x14ac:dyDescent="0.15">
      <c r="A205" s="1">
        <v>31</v>
      </c>
      <c r="B205" s="2">
        <f>VLOOKUP(A205,選挙区!A:C,3,0)</f>
        <v>4</v>
      </c>
      <c r="C205" s="2" t="str">
        <f>VLOOKUP(A205,選挙区!A:B,2,0)</f>
        <v>町田市</v>
      </c>
      <c r="D205" s="1" t="s">
        <v>105</v>
      </c>
      <c r="E205" s="1">
        <v>2</v>
      </c>
      <c r="F205" s="1" t="s">
        <v>460</v>
      </c>
      <c r="G205" s="1" t="s">
        <v>461</v>
      </c>
      <c r="H205" s="1" t="s">
        <v>93</v>
      </c>
      <c r="I205" s="2">
        <v>31893</v>
      </c>
      <c r="J205" s="4">
        <f>IF(MAX(B205-E205+1,0)&gt;0,1,0)</f>
        <v>1</v>
      </c>
      <c r="K205" s="2" t="str">
        <f t="shared" si="25"/>
        <v>公明党</v>
      </c>
    </row>
    <row r="206" spans="1:11" x14ac:dyDescent="0.15">
      <c r="A206" s="1">
        <v>31</v>
      </c>
      <c r="B206" s="2">
        <f>VLOOKUP(A206,選挙区!A:C,3,0)</f>
        <v>4</v>
      </c>
      <c r="C206" s="2" t="str">
        <f>VLOOKUP(A206,選挙区!A:B,2,0)</f>
        <v>町田市</v>
      </c>
      <c r="D206" s="1" t="s">
        <v>49</v>
      </c>
      <c r="E206" s="1">
        <v>3</v>
      </c>
      <c r="F206" s="1" t="s">
        <v>449</v>
      </c>
      <c r="G206" s="1" t="s">
        <v>450</v>
      </c>
      <c r="H206" s="1" t="s">
        <v>84</v>
      </c>
      <c r="I206" s="2">
        <v>25528</v>
      </c>
      <c r="J206" s="4">
        <f>IF(MAX(B206-E206+1,0)&gt;0,1,0)</f>
        <v>1</v>
      </c>
      <c r="K206" s="2" t="str">
        <f t="shared" si="25"/>
        <v>日本共産党</v>
      </c>
    </row>
    <row r="207" spans="1:11" x14ac:dyDescent="0.15">
      <c r="A207" s="1">
        <v>31</v>
      </c>
      <c r="B207" s="2">
        <f>VLOOKUP(A207,選挙区!A:C,3,0)</f>
        <v>4</v>
      </c>
      <c r="C207" s="2" t="str">
        <f>VLOOKUP(A207,選挙区!A:B,2,0)</f>
        <v>町田市</v>
      </c>
      <c r="D207" s="1" t="s">
        <v>61</v>
      </c>
      <c r="E207" s="1">
        <v>4</v>
      </c>
      <c r="F207" s="1" t="s">
        <v>455</v>
      </c>
      <c r="G207" s="1" t="s">
        <v>456</v>
      </c>
      <c r="H207" s="1" t="s">
        <v>60</v>
      </c>
      <c r="I207" s="2">
        <v>23470</v>
      </c>
      <c r="J207" s="4">
        <f>IF(MAX(B207-E207+1,0)&gt;0,1,0)</f>
        <v>1</v>
      </c>
      <c r="K207" s="2" t="str">
        <f t="shared" si="25"/>
        <v>自由民主党</v>
      </c>
    </row>
    <row r="208" spans="1:11" x14ac:dyDescent="0.15">
      <c r="A208" s="1">
        <v>31</v>
      </c>
      <c r="B208" s="2">
        <f>VLOOKUP(A208,選挙区!A:C,3,0)</f>
        <v>4</v>
      </c>
      <c r="C208" s="2" t="str">
        <f>VLOOKUP(A208,選挙区!A:B,2,0)</f>
        <v>町田市</v>
      </c>
      <c r="D208" s="1" t="s">
        <v>53</v>
      </c>
      <c r="E208" s="1">
        <v>5</v>
      </c>
      <c r="F208" s="1" t="s">
        <v>451</v>
      </c>
      <c r="G208" s="1" t="s">
        <v>452</v>
      </c>
      <c r="H208" s="1" t="s">
        <v>96</v>
      </c>
      <c r="I208" s="2">
        <v>21252</v>
      </c>
      <c r="J208" s="4">
        <f>IF(MAX(B208-E208+1,0)&gt;0,1,0)</f>
        <v>0</v>
      </c>
    </row>
    <row r="209" spans="1:11" x14ac:dyDescent="0.15">
      <c r="A209" s="1">
        <v>31</v>
      </c>
      <c r="B209" s="2">
        <f>VLOOKUP(A209,選挙区!A:C,3,0)</f>
        <v>4</v>
      </c>
      <c r="C209" s="2" t="str">
        <f>VLOOKUP(A209,選挙区!A:B,2,0)</f>
        <v>町田市</v>
      </c>
      <c r="D209" s="1" t="s">
        <v>147</v>
      </c>
      <c r="E209" s="1">
        <v>6</v>
      </c>
      <c r="F209" s="1" t="s">
        <v>462</v>
      </c>
      <c r="G209" s="1" t="s">
        <v>463</v>
      </c>
      <c r="H209" s="1" t="s">
        <v>60</v>
      </c>
      <c r="I209" s="2">
        <v>17387</v>
      </c>
      <c r="J209" s="4">
        <f>IF(MAX(B209-E209+1,0)&gt;0,1,0)</f>
        <v>0</v>
      </c>
    </row>
    <row r="210" spans="1:11" x14ac:dyDescent="0.15">
      <c r="A210" s="1">
        <v>31</v>
      </c>
      <c r="B210" s="2">
        <f>VLOOKUP(A210,選挙区!A:C,3,0)</f>
        <v>4</v>
      </c>
      <c r="C210" s="2" t="str">
        <f>VLOOKUP(A210,選挙区!A:B,2,0)</f>
        <v>町田市</v>
      </c>
      <c r="D210" s="1" t="s">
        <v>57</v>
      </c>
      <c r="E210" s="1">
        <v>7</v>
      </c>
      <c r="F210" s="1" t="s">
        <v>453</v>
      </c>
      <c r="G210" s="1" t="s">
        <v>454</v>
      </c>
      <c r="H210" s="1" t="s">
        <v>199</v>
      </c>
      <c r="I210" s="2">
        <v>12824</v>
      </c>
      <c r="J210" s="4">
        <f>IF(MAX(B210-E210+1,0)&gt;0,1,0)</f>
        <v>0</v>
      </c>
    </row>
    <row r="211" spans="1:11" x14ac:dyDescent="0.15">
      <c r="A211" s="1">
        <v>31</v>
      </c>
      <c r="B211" s="2">
        <f>VLOOKUP(A211,選挙区!A:C,3,0)</f>
        <v>4</v>
      </c>
      <c r="C211" s="2" t="str">
        <f>VLOOKUP(A211,選挙区!A:B,2,0)</f>
        <v>町田市</v>
      </c>
      <c r="D211" s="1" t="s">
        <v>88</v>
      </c>
      <c r="E211" s="1">
        <v>8</v>
      </c>
      <c r="F211" s="1" t="s">
        <v>399</v>
      </c>
      <c r="G211" s="1" t="s">
        <v>459</v>
      </c>
      <c r="H211" s="1" t="s">
        <v>87</v>
      </c>
      <c r="I211" s="2">
        <v>609</v>
      </c>
      <c r="J211" s="4">
        <f>IF(MAX(B211-E211+1,0)&gt;0,1,0)</f>
        <v>0</v>
      </c>
    </row>
    <row r="212" spans="1:11" x14ac:dyDescent="0.15">
      <c r="A212" s="1">
        <v>32</v>
      </c>
      <c r="B212" s="2">
        <f>VLOOKUP(A212,選挙区!A:C,3,0)</f>
        <v>1</v>
      </c>
      <c r="C212" s="2" t="str">
        <f>VLOOKUP(A212,選挙区!A:B,2,0)</f>
        <v>小金井市</v>
      </c>
      <c r="D212" s="1" t="s">
        <v>74</v>
      </c>
      <c r="E212" s="1">
        <v>1</v>
      </c>
      <c r="F212" s="1" t="s">
        <v>472</v>
      </c>
      <c r="G212" s="1" t="s">
        <v>473</v>
      </c>
      <c r="H212" s="1" t="s">
        <v>52</v>
      </c>
      <c r="I212" s="2">
        <v>16039</v>
      </c>
      <c r="J212" s="4">
        <f>IF(MAX(B212-E212+1,0)&gt;0,1,0)</f>
        <v>1</v>
      </c>
      <c r="K212" s="2" t="str">
        <f>IF(J212=1,H212,"")</f>
        <v>都民ファーストの会</v>
      </c>
    </row>
    <row r="213" spans="1:11" x14ac:dyDescent="0.15">
      <c r="A213" s="1">
        <v>32</v>
      </c>
      <c r="B213" s="2">
        <f>VLOOKUP(A213,選挙区!A:C,3,0)</f>
        <v>1</v>
      </c>
      <c r="C213" s="2" t="str">
        <f>VLOOKUP(A213,選挙区!A:B,2,0)</f>
        <v>小金井市</v>
      </c>
      <c r="D213" s="1" t="s">
        <v>49</v>
      </c>
      <c r="E213" s="1">
        <v>2</v>
      </c>
      <c r="F213" s="1" t="s">
        <v>464</v>
      </c>
      <c r="G213" s="1" t="s">
        <v>465</v>
      </c>
      <c r="H213" s="1" t="s">
        <v>56</v>
      </c>
      <c r="I213" s="2">
        <v>13531</v>
      </c>
      <c r="J213" s="4">
        <f>IF(MAX(B213-E213+1,0)&gt;0,1,0)</f>
        <v>0</v>
      </c>
    </row>
    <row r="214" spans="1:11" x14ac:dyDescent="0.15">
      <c r="A214" s="1">
        <v>32</v>
      </c>
      <c r="B214" s="2">
        <f>VLOOKUP(A214,選挙区!A:C,3,0)</f>
        <v>1</v>
      </c>
      <c r="C214" s="2" t="str">
        <f>VLOOKUP(A214,選挙区!A:B,2,0)</f>
        <v>小金井市</v>
      </c>
      <c r="D214" s="1" t="s">
        <v>61</v>
      </c>
      <c r="E214" s="1">
        <v>3</v>
      </c>
      <c r="F214" s="1" t="s">
        <v>470</v>
      </c>
      <c r="G214" s="1" t="s">
        <v>471</v>
      </c>
      <c r="H214" s="1" t="s">
        <v>60</v>
      </c>
      <c r="I214" s="2">
        <v>11293</v>
      </c>
      <c r="J214" s="4">
        <f>IF(MAX(B214-E214+1,0)&gt;0,1,0)</f>
        <v>0</v>
      </c>
    </row>
    <row r="215" spans="1:11" x14ac:dyDescent="0.15">
      <c r="A215" s="1">
        <v>32</v>
      </c>
      <c r="B215" s="2">
        <f>VLOOKUP(A215,選挙区!A:C,3,0)</f>
        <v>1</v>
      </c>
      <c r="C215" s="2" t="str">
        <f>VLOOKUP(A215,選挙区!A:B,2,0)</f>
        <v>小金井市</v>
      </c>
      <c r="D215" s="1" t="s">
        <v>53</v>
      </c>
      <c r="E215" s="1">
        <v>4</v>
      </c>
      <c r="F215" s="1" t="s">
        <v>466</v>
      </c>
      <c r="G215" s="1" t="s">
        <v>467</v>
      </c>
      <c r="H215" s="1" t="s">
        <v>56</v>
      </c>
      <c r="I215" s="2">
        <v>4879</v>
      </c>
      <c r="J215" s="4">
        <f>IF(MAX(B215-E215+1,0)&gt;0,1,0)</f>
        <v>0</v>
      </c>
    </row>
    <row r="216" spans="1:11" x14ac:dyDescent="0.15">
      <c r="A216" s="1">
        <v>32</v>
      </c>
      <c r="B216" s="2">
        <f>VLOOKUP(A216,選挙区!A:C,3,0)</f>
        <v>1</v>
      </c>
      <c r="C216" s="2" t="str">
        <f>VLOOKUP(A216,選挙区!A:B,2,0)</f>
        <v>小金井市</v>
      </c>
      <c r="D216" s="1" t="s">
        <v>57</v>
      </c>
      <c r="E216" s="1">
        <v>5</v>
      </c>
      <c r="F216" s="1" t="s">
        <v>468</v>
      </c>
      <c r="G216" s="1" t="s">
        <v>469</v>
      </c>
      <c r="H216" s="1" t="s">
        <v>56</v>
      </c>
      <c r="I216" s="2">
        <v>1242</v>
      </c>
      <c r="J216" s="4">
        <f>IF(MAX(B216-E216+1,0)&gt;0,1,0)</f>
        <v>0</v>
      </c>
    </row>
    <row r="217" spans="1:11" x14ac:dyDescent="0.15">
      <c r="A217" s="1">
        <v>33</v>
      </c>
      <c r="B217" s="2">
        <f>VLOOKUP(A217,選挙区!A:C,3,0)</f>
        <v>2</v>
      </c>
      <c r="C217" s="2" t="str">
        <f>VLOOKUP(A217,選挙区!A:B,2,0)</f>
        <v>小平市</v>
      </c>
      <c r="D217" s="1" t="s">
        <v>61</v>
      </c>
      <c r="E217" s="1">
        <v>1</v>
      </c>
      <c r="F217" s="1" t="s">
        <v>477</v>
      </c>
      <c r="G217" s="1" t="s">
        <v>478</v>
      </c>
      <c r="H217" s="1" t="s">
        <v>52</v>
      </c>
      <c r="I217" s="2">
        <v>31844</v>
      </c>
      <c r="J217" s="4">
        <f>IF(MAX(B217-E217+1,0)&gt;0,1,0)</f>
        <v>1</v>
      </c>
      <c r="K217" s="2" t="str">
        <f t="shared" ref="K217:K218" si="26">IF(J217=1,H217,"")</f>
        <v>都民ファーストの会</v>
      </c>
    </row>
    <row r="218" spans="1:11" x14ac:dyDescent="0.15">
      <c r="A218" s="1">
        <v>33</v>
      </c>
      <c r="B218" s="2">
        <f>VLOOKUP(A218,選挙区!A:C,3,0)</f>
        <v>2</v>
      </c>
      <c r="C218" s="2" t="str">
        <f>VLOOKUP(A218,選挙区!A:B,2,0)</f>
        <v>小平市</v>
      </c>
      <c r="D218" s="1" t="s">
        <v>49</v>
      </c>
      <c r="E218" s="1">
        <v>2</v>
      </c>
      <c r="F218" s="1" t="s">
        <v>135</v>
      </c>
      <c r="G218" s="1" t="s">
        <v>474</v>
      </c>
      <c r="H218" s="1" t="s">
        <v>60</v>
      </c>
      <c r="I218" s="2">
        <v>15535</v>
      </c>
      <c r="J218" s="4">
        <f>IF(MAX(B218-E218+1,0)&gt;0,1,0)</f>
        <v>1</v>
      </c>
      <c r="K218" s="2" t="str">
        <f t="shared" si="26"/>
        <v>自由民主党</v>
      </c>
    </row>
    <row r="219" spans="1:11" x14ac:dyDescent="0.15">
      <c r="A219" s="1">
        <v>33</v>
      </c>
      <c r="B219" s="2">
        <f>VLOOKUP(A219,選挙区!A:C,3,0)</f>
        <v>2</v>
      </c>
      <c r="C219" s="2" t="str">
        <f>VLOOKUP(A219,選挙区!A:B,2,0)</f>
        <v>小平市</v>
      </c>
      <c r="D219" s="1" t="s">
        <v>53</v>
      </c>
      <c r="E219" s="1">
        <v>3</v>
      </c>
      <c r="F219" s="1" t="s">
        <v>166</v>
      </c>
      <c r="G219" s="1" t="s">
        <v>475</v>
      </c>
      <c r="H219" s="1" t="s">
        <v>96</v>
      </c>
      <c r="I219" s="2">
        <v>15238</v>
      </c>
      <c r="J219" s="4">
        <f>IF(MAX(B219-E219+1,0)&gt;0,1,0)</f>
        <v>0</v>
      </c>
    </row>
    <row r="220" spans="1:11" x14ac:dyDescent="0.15">
      <c r="A220" s="1">
        <v>33</v>
      </c>
      <c r="B220" s="2">
        <f>VLOOKUP(A220,選挙区!A:C,3,0)</f>
        <v>2</v>
      </c>
      <c r="C220" s="2" t="str">
        <f>VLOOKUP(A220,選挙区!A:B,2,0)</f>
        <v>小平市</v>
      </c>
      <c r="D220" s="1" t="s">
        <v>57</v>
      </c>
      <c r="E220" s="1">
        <v>4</v>
      </c>
      <c r="F220" s="1" t="s">
        <v>170</v>
      </c>
      <c r="G220" s="1" t="s">
        <v>476</v>
      </c>
      <c r="H220" s="1" t="s">
        <v>84</v>
      </c>
      <c r="I220" s="2">
        <v>10454</v>
      </c>
      <c r="J220" s="4">
        <f>IF(MAX(B220-E220+1,0)&gt;0,1,0)</f>
        <v>0</v>
      </c>
    </row>
    <row r="221" spans="1:11" x14ac:dyDescent="0.15">
      <c r="A221" s="1">
        <v>34</v>
      </c>
      <c r="B221" s="2">
        <f>VLOOKUP(A221,選挙区!A:C,3,0)</f>
        <v>2</v>
      </c>
      <c r="C221" s="2" t="str">
        <f>VLOOKUP(A221,選挙区!A:B,2,0)</f>
        <v>日野市</v>
      </c>
      <c r="D221" s="1" t="s">
        <v>53</v>
      </c>
      <c r="E221" s="1">
        <v>1</v>
      </c>
      <c r="F221" s="1" t="s">
        <v>481</v>
      </c>
      <c r="G221" s="1" t="s">
        <v>482</v>
      </c>
      <c r="H221" s="1" t="s">
        <v>52</v>
      </c>
      <c r="I221" s="2">
        <v>30384</v>
      </c>
      <c r="J221" s="4">
        <f>IF(MAX(B221-E221+1,0)&gt;0,1,0)</f>
        <v>1</v>
      </c>
      <c r="K221" s="2" t="str">
        <f t="shared" ref="K221:K222" si="27">IF(J221=1,H221,"")</f>
        <v>都民ファーストの会</v>
      </c>
    </row>
    <row r="222" spans="1:11" x14ac:dyDescent="0.15">
      <c r="A222" s="1">
        <v>34</v>
      </c>
      <c r="B222" s="2">
        <f>VLOOKUP(A222,選挙区!A:C,3,0)</f>
        <v>2</v>
      </c>
      <c r="C222" s="2" t="str">
        <f>VLOOKUP(A222,選挙区!A:B,2,0)</f>
        <v>日野市</v>
      </c>
      <c r="D222" s="1" t="s">
        <v>57</v>
      </c>
      <c r="E222" s="1">
        <v>2</v>
      </c>
      <c r="F222" s="1" t="s">
        <v>145</v>
      </c>
      <c r="G222" s="1" t="s">
        <v>483</v>
      </c>
      <c r="H222" s="1" t="s">
        <v>60</v>
      </c>
      <c r="I222" s="2">
        <v>16458</v>
      </c>
      <c r="J222" s="4">
        <f>IF(MAX(B222-E222+1,0)&gt;0,1,0)</f>
        <v>1</v>
      </c>
      <c r="K222" s="2" t="str">
        <f t="shared" si="27"/>
        <v>自由民主党</v>
      </c>
    </row>
    <row r="223" spans="1:11" x14ac:dyDescent="0.15">
      <c r="A223" s="1">
        <v>34</v>
      </c>
      <c r="B223" s="2">
        <f>VLOOKUP(A223,選挙区!A:C,3,0)</f>
        <v>2</v>
      </c>
      <c r="C223" s="2" t="str">
        <f>VLOOKUP(A223,選挙区!A:B,2,0)</f>
        <v>日野市</v>
      </c>
      <c r="D223" s="1" t="s">
        <v>61</v>
      </c>
      <c r="E223" s="1">
        <v>3</v>
      </c>
      <c r="F223" s="1" t="s">
        <v>484</v>
      </c>
      <c r="G223" s="1" t="s">
        <v>485</v>
      </c>
      <c r="H223" s="1" t="s">
        <v>84</v>
      </c>
      <c r="I223" s="2">
        <v>15595</v>
      </c>
      <c r="J223" s="4">
        <f>IF(MAX(B223-E223+1,0)&gt;0,1,0)</f>
        <v>0</v>
      </c>
    </row>
    <row r="224" spans="1:11" x14ac:dyDescent="0.15">
      <c r="A224" s="1">
        <v>34</v>
      </c>
      <c r="B224" s="2">
        <f>VLOOKUP(A224,選挙区!A:C,3,0)</f>
        <v>2</v>
      </c>
      <c r="C224" s="2" t="str">
        <f>VLOOKUP(A224,選挙区!A:B,2,0)</f>
        <v>日野市</v>
      </c>
      <c r="D224" s="1" t="s">
        <v>49</v>
      </c>
      <c r="E224" s="1">
        <v>4</v>
      </c>
      <c r="F224" s="1" t="s">
        <v>479</v>
      </c>
      <c r="G224" s="1" t="s">
        <v>480</v>
      </c>
      <c r="H224" s="1" t="s">
        <v>56</v>
      </c>
      <c r="I224" s="2">
        <v>11464</v>
      </c>
      <c r="J224" s="4">
        <f>IF(MAX(B224-E224+1,0)&gt;0,1,0)</f>
        <v>0</v>
      </c>
    </row>
    <row r="225" spans="1:11" x14ac:dyDescent="0.15">
      <c r="A225" s="1">
        <v>35</v>
      </c>
      <c r="B225" s="2">
        <f>VLOOKUP(A225,選挙区!A:C,3,0)</f>
        <v>2</v>
      </c>
      <c r="C225" s="2" t="str">
        <f>VLOOKUP(A225,選挙区!A:B,2,0)</f>
        <v>西東京市</v>
      </c>
      <c r="D225" s="1" t="s">
        <v>53</v>
      </c>
      <c r="E225" s="1">
        <v>1</v>
      </c>
      <c r="F225" s="1" t="s">
        <v>487</v>
      </c>
      <c r="G225" s="1" t="s">
        <v>488</v>
      </c>
      <c r="H225" s="1" t="s">
        <v>52</v>
      </c>
      <c r="I225" s="2">
        <v>30650</v>
      </c>
      <c r="J225" s="4">
        <f>IF(MAX(B225-E225+1,0)&gt;0,1,0)</f>
        <v>1</v>
      </c>
      <c r="K225" s="2" t="str">
        <f t="shared" ref="K225:K226" si="28">IF(J225=1,H225,"")</f>
        <v>都民ファーストの会</v>
      </c>
    </row>
    <row r="226" spans="1:11" x14ac:dyDescent="0.15">
      <c r="A226" s="1">
        <v>35</v>
      </c>
      <c r="B226" s="2">
        <f>VLOOKUP(A226,選挙区!A:C,3,0)</f>
        <v>2</v>
      </c>
      <c r="C226" s="2" t="str">
        <f>VLOOKUP(A226,選挙区!A:B,2,0)</f>
        <v>西東京市</v>
      </c>
      <c r="D226" s="1" t="s">
        <v>61</v>
      </c>
      <c r="E226" s="1">
        <v>2</v>
      </c>
      <c r="F226" s="1" t="s">
        <v>490</v>
      </c>
      <c r="G226" s="1" t="s">
        <v>117</v>
      </c>
      <c r="H226" s="1" t="s">
        <v>56</v>
      </c>
      <c r="I226" s="2">
        <v>20647</v>
      </c>
      <c r="J226" s="4">
        <f>IF(MAX(B226-E226+1,0)&gt;0,1,0)</f>
        <v>1</v>
      </c>
      <c r="K226" s="2" t="str">
        <f t="shared" si="28"/>
        <v>無所属</v>
      </c>
    </row>
    <row r="227" spans="1:11" x14ac:dyDescent="0.15">
      <c r="A227" s="1">
        <v>35</v>
      </c>
      <c r="B227" s="2">
        <f>VLOOKUP(A227,選挙区!A:C,3,0)</f>
        <v>2</v>
      </c>
      <c r="C227" s="2" t="str">
        <f>VLOOKUP(A227,選挙区!A:B,2,0)</f>
        <v>西東京市</v>
      </c>
      <c r="D227" s="1" t="s">
        <v>49</v>
      </c>
      <c r="E227" s="1">
        <v>3</v>
      </c>
      <c r="F227" s="1" t="s">
        <v>436</v>
      </c>
      <c r="G227" s="1" t="s">
        <v>486</v>
      </c>
      <c r="H227" s="1" t="s">
        <v>60</v>
      </c>
      <c r="I227" s="2">
        <v>16511</v>
      </c>
      <c r="J227" s="4">
        <f>IF(MAX(B227-E227+1,0)&gt;0,1,0)</f>
        <v>0</v>
      </c>
    </row>
    <row r="228" spans="1:11" x14ac:dyDescent="0.15">
      <c r="A228" s="1">
        <v>35</v>
      </c>
      <c r="B228" s="2">
        <f>VLOOKUP(A228,選挙区!A:C,3,0)</f>
        <v>2</v>
      </c>
      <c r="C228" s="2" t="str">
        <f>VLOOKUP(A228,選挙区!A:B,2,0)</f>
        <v>西東京市</v>
      </c>
      <c r="D228" s="1" t="s">
        <v>57</v>
      </c>
      <c r="E228" s="1">
        <v>4</v>
      </c>
      <c r="F228" s="1" t="s">
        <v>58</v>
      </c>
      <c r="G228" s="1" t="s">
        <v>489</v>
      </c>
      <c r="H228" s="1" t="s">
        <v>84</v>
      </c>
      <c r="I228" s="2">
        <v>12102</v>
      </c>
      <c r="J228" s="4">
        <f>IF(MAX(B228-E228+1,0)&gt;0,1,0)</f>
        <v>0</v>
      </c>
    </row>
    <row r="229" spans="1:11" x14ac:dyDescent="0.15">
      <c r="A229" s="1">
        <v>36</v>
      </c>
      <c r="B229" s="2">
        <f>VLOOKUP(A229,選挙区!A:C,3,0)</f>
        <v>2</v>
      </c>
      <c r="C229" s="2" t="str">
        <f>VLOOKUP(A229,選挙区!A:B,2,0)</f>
        <v>☆西多摩</v>
      </c>
      <c r="D229" s="1" t="s">
        <v>49</v>
      </c>
      <c r="E229" s="1">
        <v>1</v>
      </c>
      <c r="F229" s="1" t="s">
        <v>408</v>
      </c>
      <c r="G229" s="1" t="s">
        <v>491</v>
      </c>
      <c r="H229" s="1" t="s">
        <v>52</v>
      </c>
      <c r="I229" s="2">
        <v>33526</v>
      </c>
      <c r="J229" s="4">
        <f>IF(MAX(B229-E229+1,0)&gt;0,1,0)</f>
        <v>1</v>
      </c>
      <c r="K229" s="2" t="str">
        <f t="shared" ref="K229:K230" si="29">IF(J229=1,H229,"")</f>
        <v>都民ファーストの会</v>
      </c>
    </row>
    <row r="230" spans="1:11" x14ac:dyDescent="0.15">
      <c r="A230" s="1">
        <v>36</v>
      </c>
      <c r="B230" s="2">
        <f>VLOOKUP(A230,選挙区!A:C,3,0)</f>
        <v>2</v>
      </c>
      <c r="C230" s="2" t="str">
        <f>VLOOKUP(A230,選挙区!A:B,2,0)</f>
        <v>☆西多摩</v>
      </c>
      <c r="D230" s="1" t="s">
        <v>57</v>
      </c>
      <c r="E230" s="1">
        <v>2</v>
      </c>
      <c r="F230" s="1" t="s">
        <v>493</v>
      </c>
      <c r="G230" s="1" t="s">
        <v>494</v>
      </c>
      <c r="H230" s="1" t="s">
        <v>60</v>
      </c>
      <c r="I230" s="2">
        <v>27771</v>
      </c>
      <c r="J230" s="4">
        <f>IF(MAX(B230-E230+1,0)&gt;0,1,0)</f>
        <v>1</v>
      </c>
      <c r="K230" s="2" t="str">
        <f t="shared" si="29"/>
        <v>自由民主党</v>
      </c>
    </row>
    <row r="231" spans="1:11" x14ac:dyDescent="0.15">
      <c r="A231" s="1">
        <v>36</v>
      </c>
      <c r="B231" s="2">
        <f>VLOOKUP(A231,選挙区!A:C,3,0)</f>
        <v>2</v>
      </c>
      <c r="C231" s="2" t="str">
        <f>VLOOKUP(A231,選挙区!A:B,2,0)</f>
        <v>☆西多摩</v>
      </c>
      <c r="D231" s="1" t="s">
        <v>61</v>
      </c>
      <c r="E231" s="1">
        <v>3</v>
      </c>
      <c r="F231" s="1" t="s">
        <v>495</v>
      </c>
      <c r="G231" s="1" t="s">
        <v>496</v>
      </c>
      <c r="H231" s="1" t="s">
        <v>56</v>
      </c>
      <c r="I231" s="2">
        <v>23468</v>
      </c>
      <c r="J231" s="4">
        <f>IF(MAX(B231-E231+1,0)&gt;0,1,0)</f>
        <v>0</v>
      </c>
    </row>
    <row r="232" spans="1:11" x14ac:dyDescent="0.15">
      <c r="A232" s="1">
        <v>36</v>
      </c>
      <c r="B232" s="2">
        <f>VLOOKUP(A232,選挙区!A:C,3,0)</f>
        <v>2</v>
      </c>
      <c r="C232" s="2" t="str">
        <f>VLOOKUP(A232,選挙区!A:B,2,0)</f>
        <v>☆西多摩</v>
      </c>
      <c r="D232" s="1" t="s">
        <v>53</v>
      </c>
      <c r="E232" s="1">
        <v>4</v>
      </c>
      <c r="F232" s="1" t="s">
        <v>283</v>
      </c>
      <c r="G232" s="1" t="s">
        <v>492</v>
      </c>
      <c r="H232" s="1" t="s">
        <v>84</v>
      </c>
      <c r="I232" s="2">
        <v>12469</v>
      </c>
      <c r="J232" s="4">
        <f>IF(MAX(B232-E232+1,0)&gt;0,1,0)</f>
        <v>0</v>
      </c>
    </row>
    <row r="233" spans="1:11" x14ac:dyDescent="0.15">
      <c r="A233" s="1">
        <v>37</v>
      </c>
      <c r="B233" s="2">
        <f>VLOOKUP(A233,選挙区!A:C,3,0)</f>
        <v>2</v>
      </c>
      <c r="C233" s="2" t="str">
        <f>VLOOKUP(A233,選挙区!A:B,2,0)</f>
        <v>☆南多摩</v>
      </c>
      <c r="D233" s="1" t="s">
        <v>53</v>
      </c>
      <c r="E233" s="1">
        <v>1</v>
      </c>
      <c r="F233" s="1" t="s">
        <v>166</v>
      </c>
      <c r="G233" s="1" t="s">
        <v>498</v>
      </c>
      <c r="H233" s="1" t="s">
        <v>52</v>
      </c>
      <c r="I233" s="2">
        <v>32525</v>
      </c>
      <c r="J233" s="4">
        <f>IF(MAX(B233-E233+1,0)&gt;0,1,0)</f>
        <v>1</v>
      </c>
      <c r="K233" s="2" t="str">
        <f t="shared" ref="K233:K234" si="30">IF(J233=1,H233,"")</f>
        <v>都民ファーストの会</v>
      </c>
    </row>
    <row r="234" spans="1:11" x14ac:dyDescent="0.15">
      <c r="A234" s="1">
        <v>37</v>
      </c>
      <c r="B234" s="2">
        <f>VLOOKUP(A234,選挙区!A:C,3,0)</f>
        <v>2</v>
      </c>
      <c r="C234" s="2" t="str">
        <f>VLOOKUP(A234,選挙区!A:B,2,0)</f>
        <v>☆南多摩</v>
      </c>
      <c r="D234" s="1" t="s">
        <v>57</v>
      </c>
      <c r="E234" s="1">
        <v>2</v>
      </c>
      <c r="F234" s="1" t="s">
        <v>499</v>
      </c>
      <c r="G234" s="1" t="s">
        <v>500</v>
      </c>
      <c r="H234" s="1" t="s">
        <v>56</v>
      </c>
      <c r="I234" s="2">
        <v>29269</v>
      </c>
      <c r="J234" s="4">
        <f>IF(MAX(B234-E234+1,0)&gt;0,1,0)</f>
        <v>1</v>
      </c>
      <c r="K234" s="2" t="str">
        <f t="shared" si="30"/>
        <v>無所属</v>
      </c>
    </row>
    <row r="235" spans="1:11" x14ac:dyDescent="0.15">
      <c r="A235" s="1">
        <v>37</v>
      </c>
      <c r="B235" s="2">
        <f>VLOOKUP(A235,選挙区!A:C,3,0)</f>
        <v>2</v>
      </c>
      <c r="C235" s="2" t="str">
        <f>VLOOKUP(A235,選挙区!A:B,2,0)</f>
        <v>☆南多摩</v>
      </c>
      <c r="D235" s="1" t="s">
        <v>49</v>
      </c>
      <c r="E235" s="1">
        <v>3</v>
      </c>
      <c r="F235" s="1" t="s">
        <v>460</v>
      </c>
      <c r="G235" s="1" t="s">
        <v>497</v>
      </c>
      <c r="H235" s="1" t="s">
        <v>60</v>
      </c>
      <c r="I235" s="2">
        <v>23162</v>
      </c>
      <c r="J235" s="4">
        <f>IF(MAX(B235-E235+1,0)&gt;0,1,0)</f>
        <v>0</v>
      </c>
    </row>
    <row r="236" spans="1:11" x14ac:dyDescent="0.15">
      <c r="A236" s="1">
        <v>37</v>
      </c>
      <c r="B236" s="2">
        <f>VLOOKUP(A236,選挙区!A:C,3,0)</f>
        <v>2</v>
      </c>
      <c r="C236" s="2" t="str">
        <f>VLOOKUP(A236,選挙区!A:B,2,0)</f>
        <v>☆南多摩</v>
      </c>
      <c r="D236" s="1" t="s">
        <v>61</v>
      </c>
      <c r="E236" s="1">
        <v>4</v>
      </c>
      <c r="F236" s="1" t="s">
        <v>481</v>
      </c>
      <c r="G236" s="1" t="s">
        <v>501</v>
      </c>
      <c r="H236" s="1" t="s">
        <v>84</v>
      </c>
      <c r="I236" s="2">
        <v>16538</v>
      </c>
      <c r="J236" s="4">
        <f>IF(MAX(B236-E236+1,0)&gt;0,1,0)</f>
        <v>0</v>
      </c>
    </row>
    <row r="237" spans="1:11" x14ac:dyDescent="0.15">
      <c r="A237" s="1">
        <v>37</v>
      </c>
      <c r="B237" s="2">
        <f>VLOOKUP(A237,選挙区!A:C,3,0)</f>
        <v>2</v>
      </c>
      <c r="C237" s="2" t="str">
        <f>VLOOKUP(A237,選挙区!A:B,2,0)</f>
        <v>☆南多摩</v>
      </c>
      <c r="D237" s="1" t="s">
        <v>74</v>
      </c>
      <c r="E237" s="1">
        <v>5</v>
      </c>
      <c r="F237" s="1" t="s">
        <v>502</v>
      </c>
      <c r="G237" s="1" t="s">
        <v>503</v>
      </c>
      <c r="H237" s="1" t="s">
        <v>56</v>
      </c>
      <c r="I237" s="2">
        <v>2946</v>
      </c>
      <c r="J237" s="4">
        <f>IF(MAX(B237-E237+1,0)&gt;0,1,0)</f>
        <v>0</v>
      </c>
    </row>
    <row r="238" spans="1:11" x14ac:dyDescent="0.15">
      <c r="A238" s="1">
        <v>38</v>
      </c>
      <c r="B238" s="2">
        <f>VLOOKUP(A238,選挙区!A:C,3,0)</f>
        <v>3</v>
      </c>
      <c r="C238" s="2" t="str">
        <f>VLOOKUP(A238,選挙区!A:B,2,0)</f>
        <v>☆北多摩第一</v>
      </c>
      <c r="D238" s="1" t="s">
        <v>61</v>
      </c>
      <c r="E238" s="1">
        <v>1</v>
      </c>
      <c r="F238" s="1" t="s">
        <v>510</v>
      </c>
      <c r="G238" s="1" t="s">
        <v>511</v>
      </c>
      <c r="H238" s="1" t="s">
        <v>52</v>
      </c>
      <c r="I238" s="2">
        <v>39492</v>
      </c>
      <c r="J238" s="4">
        <f>IF(MAX(B238-E238+1,0)&gt;0,1,0)</f>
        <v>1</v>
      </c>
      <c r="K238" s="2" t="str">
        <f t="shared" ref="K238:K240" si="31">IF(J238=1,H238,"")</f>
        <v>都民ファーストの会</v>
      </c>
    </row>
    <row r="239" spans="1:11" x14ac:dyDescent="0.15">
      <c r="A239" s="1">
        <v>38</v>
      </c>
      <c r="B239" s="2">
        <f>VLOOKUP(A239,選挙区!A:C,3,0)</f>
        <v>3</v>
      </c>
      <c r="C239" s="2" t="str">
        <f>VLOOKUP(A239,選挙区!A:B,2,0)</f>
        <v>☆北多摩第一</v>
      </c>
      <c r="D239" s="1" t="s">
        <v>53</v>
      </c>
      <c r="E239" s="1">
        <v>2</v>
      </c>
      <c r="F239" s="1" t="s">
        <v>506</v>
      </c>
      <c r="G239" s="1" t="s">
        <v>507</v>
      </c>
      <c r="H239" s="1" t="s">
        <v>93</v>
      </c>
      <c r="I239" s="2">
        <v>32773</v>
      </c>
      <c r="J239" s="4">
        <f>IF(MAX(B239-E239+1,0)&gt;0,1,0)</f>
        <v>1</v>
      </c>
      <c r="K239" s="2" t="str">
        <f t="shared" si="31"/>
        <v>公明党</v>
      </c>
    </row>
    <row r="240" spans="1:11" x14ac:dyDescent="0.15">
      <c r="A240" s="1">
        <v>38</v>
      </c>
      <c r="B240" s="2">
        <f>VLOOKUP(A240,選挙区!A:C,3,0)</f>
        <v>3</v>
      </c>
      <c r="C240" s="2" t="str">
        <f>VLOOKUP(A240,選挙区!A:B,2,0)</f>
        <v>☆北多摩第一</v>
      </c>
      <c r="D240" s="1" t="s">
        <v>57</v>
      </c>
      <c r="E240" s="1">
        <v>3</v>
      </c>
      <c r="F240" s="1" t="s">
        <v>508</v>
      </c>
      <c r="G240" s="1" t="s">
        <v>509</v>
      </c>
      <c r="H240" s="1" t="s">
        <v>84</v>
      </c>
      <c r="I240" s="2">
        <v>23500</v>
      </c>
      <c r="J240" s="4">
        <f>IF(MAX(B240-E240+1,0)&gt;0,1,0)</f>
        <v>1</v>
      </c>
      <c r="K240" s="2" t="str">
        <f t="shared" si="31"/>
        <v>日本共産党</v>
      </c>
    </row>
    <row r="241" spans="1:11" x14ac:dyDescent="0.15">
      <c r="A241" s="1">
        <v>38</v>
      </c>
      <c r="B241" s="2">
        <f>VLOOKUP(A241,選挙区!A:C,3,0)</f>
        <v>3</v>
      </c>
      <c r="C241" s="2" t="str">
        <f>VLOOKUP(A241,選挙区!A:B,2,0)</f>
        <v>☆北多摩第一</v>
      </c>
      <c r="D241" s="1" t="s">
        <v>49</v>
      </c>
      <c r="E241" s="1">
        <v>4</v>
      </c>
      <c r="F241" s="1" t="s">
        <v>504</v>
      </c>
      <c r="G241" s="1" t="s">
        <v>505</v>
      </c>
      <c r="H241" s="1" t="s">
        <v>60</v>
      </c>
      <c r="I241" s="2">
        <v>22415</v>
      </c>
      <c r="J241" s="4">
        <f>IF(MAX(B241-E241+1,0)&gt;0,1,0)</f>
        <v>0</v>
      </c>
    </row>
    <row r="242" spans="1:11" x14ac:dyDescent="0.15">
      <c r="A242" s="1">
        <v>38</v>
      </c>
      <c r="B242" s="2">
        <f>VLOOKUP(A242,選挙区!A:C,3,0)</f>
        <v>3</v>
      </c>
      <c r="C242" s="2" t="str">
        <f>VLOOKUP(A242,選挙区!A:B,2,0)</f>
        <v>☆北多摩第一</v>
      </c>
      <c r="D242" s="1" t="s">
        <v>74</v>
      </c>
      <c r="E242" s="1">
        <v>5</v>
      </c>
      <c r="F242" s="1" t="s">
        <v>170</v>
      </c>
      <c r="G242" s="1" t="s">
        <v>512</v>
      </c>
      <c r="H242" s="1" t="s">
        <v>96</v>
      </c>
      <c r="I242" s="2">
        <v>11166</v>
      </c>
      <c r="J242" s="4">
        <f>IF(MAX(B242-E242+1,0)&gt;0,1,0)</f>
        <v>0</v>
      </c>
    </row>
    <row r="243" spans="1:11" x14ac:dyDescent="0.15">
      <c r="A243" s="1">
        <v>38</v>
      </c>
      <c r="B243" s="2">
        <f>VLOOKUP(A243,選挙区!A:C,3,0)</f>
        <v>3</v>
      </c>
      <c r="C243" s="2" t="str">
        <f>VLOOKUP(A243,選挙区!A:B,2,0)</f>
        <v>☆北多摩第一</v>
      </c>
      <c r="D243" s="1" t="s">
        <v>88</v>
      </c>
      <c r="E243" s="1">
        <v>6</v>
      </c>
      <c r="F243" s="1" t="s">
        <v>513</v>
      </c>
      <c r="G243" s="1" t="s">
        <v>514</v>
      </c>
      <c r="H243" s="1" t="s">
        <v>56</v>
      </c>
      <c r="I243" s="2">
        <v>1521</v>
      </c>
      <c r="J243" s="4">
        <f>IF(MAX(B243-E243+1,0)&gt;0,1,0)</f>
        <v>0</v>
      </c>
    </row>
    <row r="244" spans="1:11" x14ac:dyDescent="0.15">
      <c r="A244" s="1">
        <v>39</v>
      </c>
      <c r="B244" s="2">
        <f>VLOOKUP(A244,選挙区!A:C,3,0)</f>
        <v>2</v>
      </c>
      <c r="C244" s="2" t="str">
        <f>VLOOKUP(A244,選挙区!A:B,2,0)</f>
        <v>☆北多摩第二</v>
      </c>
      <c r="D244" s="1" t="s">
        <v>61</v>
      </c>
      <c r="E244" s="1">
        <v>1</v>
      </c>
      <c r="F244" s="1" t="s">
        <v>231</v>
      </c>
      <c r="G244" s="1" t="s">
        <v>520</v>
      </c>
      <c r="H244" s="1" t="s">
        <v>52</v>
      </c>
      <c r="I244" s="2">
        <v>33441</v>
      </c>
      <c r="J244" s="4">
        <f>IF(MAX(B244-E244+1,0)&gt;0,1,0)</f>
        <v>1</v>
      </c>
      <c r="K244" s="2" t="str">
        <f t="shared" ref="K244:K245" si="32">IF(J244=1,H244,"")</f>
        <v>都民ファーストの会</v>
      </c>
    </row>
    <row r="245" spans="1:11" x14ac:dyDescent="0.15">
      <c r="A245" s="1">
        <v>39</v>
      </c>
      <c r="B245" s="2">
        <f>VLOOKUP(A245,選挙区!A:C,3,0)</f>
        <v>2</v>
      </c>
      <c r="C245" s="2" t="str">
        <f>VLOOKUP(A245,選挙区!A:B,2,0)</f>
        <v>☆北多摩第二</v>
      </c>
      <c r="D245" s="1" t="s">
        <v>49</v>
      </c>
      <c r="E245" s="1">
        <v>2</v>
      </c>
      <c r="F245" s="1" t="s">
        <v>164</v>
      </c>
      <c r="G245" s="1" t="s">
        <v>515</v>
      </c>
      <c r="H245" s="1" t="s">
        <v>233</v>
      </c>
      <c r="I245" s="2">
        <v>22546</v>
      </c>
      <c r="J245" s="4">
        <f>IF(MAX(B245-E245+1,0)&gt;0,1,0)</f>
        <v>1</v>
      </c>
      <c r="K245" s="2" t="str">
        <f t="shared" si="32"/>
        <v>東京・生活者ネットワーク</v>
      </c>
    </row>
    <row r="246" spans="1:11" x14ac:dyDescent="0.15">
      <c r="A246" s="1">
        <v>39</v>
      </c>
      <c r="B246" s="2">
        <f>VLOOKUP(A246,選挙区!A:C,3,0)</f>
        <v>2</v>
      </c>
      <c r="C246" s="2" t="str">
        <f>VLOOKUP(A246,選挙区!A:B,2,0)</f>
        <v>☆北多摩第二</v>
      </c>
      <c r="D246" s="1" t="s">
        <v>53</v>
      </c>
      <c r="E246" s="1">
        <v>3</v>
      </c>
      <c r="F246" s="1" t="s">
        <v>516</v>
      </c>
      <c r="G246" s="1" t="s">
        <v>517</v>
      </c>
      <c r="H246" s="1" t="s">
        <v>60</v>
      </c>
      <c r="I246" s="2">
        <v>19618</v>
      </c>
      <c r="J246" s="4">
        <f>IF(MAX(B246-E246+1,0)&gt;0,1,0)</f>
        <v>0</v>
      </c>
    </row>
    <row r="247" spans="1:11" x14ac:dyDescent="0.15">
      <c r="A247" s="1">
        <v>39</v>
      </c>
      <c r="B247" s="2">
        <f>VLOOKUP(A247,選挙区!A:C,3,0)</f>
        <v>2</v>
      </c>
      <c r="C247" s="2" t="str">
        <f>VLOOKUP(A247,選挙区!A:B,2,0)</f>
        <v>☆北多摩第二</v>
      </c>
      <c r="D247" s="1" t="s">
        <v>57</v>
      </c>
      <c r="E247" s="1">
        <v>4</v>
      </c>
      <c r="F247" s="1" t="s">
        <v>518</v>
      </c>
      <c r="G247" s="1" t="s">
        <v>519</v>
      </c>
      <c r="H247" s="1" t="s">
        <v>96</v>
      </c>
      <c r="I247" s="2">
        <v>10634</v>
      </c>
      <c r="J247" s="4">
        <f>IF(MAX(B247-E247+1,0)&gt;0,1,0)</f>
        <v>0</v>
      </c>
    </row>
    <row r="248" spans="1:11" x14ac:dyDescent="0.15">
      <c r="A248" s="1">
        <v>40</v>
      </c>
      <c r="B248" s="2">
        <f>VLOOKUP(A248,選挙区!A:C,3,0)</f>
        <v>3</v>
      </c>
      <c r="C248" s="2" t="str">
        <f>VLOOKUP(A248,選挙区!A:B,2,0)</f>
        <v>☆北多摩第三</v>
      </c>
      <c r="D248" s="1" t="s">
        <v>49</v>
      </c>
      <c r="E248" s="1">
        <v>1</v>
      </c>
      <c r="F248" s="1" t="s">
        <v>508</v>
      </c>
      <c r="G248" s="1" t="s">
        <v>521</v>
      </c>
      <c r="H248" s="1" t="s">
        <v>56</v>
      </c>
      <c r="I248" s="2">
        <v>45358</v>
      </c>
      <c r="J248" s="4">
        <f>IF(MAX(B248-E248+1,0)&gt;0,1,0)</f>
        <v>1</v>
      </c>
      <c r="K248" s="2" t="str">
        <f t="shared" ref="K248:K250" si="33">IF(J248=1,H248,"")</f>
        <v>無所属</v>
      </c>
    </row>
    <row r="249" spans="1:11" x14ac:dyDescent="0.15">
      <c r="A249" s="1">
        <v>40</v>
      </c>
      <c r="B249" s="2">
        <f>VLOOKUP(A249,選挙区!A:C,3,0)</f>
        <v>3</v>
      </c>
      <c r="C249" s="2" t="str">
        <f>VLOOKUP(A249,選挙区!A:B,2,0)</f>
        <v>☆北多摩第三</v>
      </c>
      <c r="D249" s="1" t="s">
        <v>57</v>
      </c>
      <c r="E249" s="1">
        <v>2</v>
      </c>
      <c r="F249" s="1" t="s">
        <v>524</v>
      </c>
      <c r="G249" s="1" t="s">
        <v>525</v>
      </c>
      <c r="H249" s="1" t="s">
        <v>93</v>
      </c>
      <c r="I249" s="2">
        <v>30431</v>
      </c>
      <c r="J249" s="4">
        <f>IF(MAX(B249-E249+1,0)&gt;0,1,0)</f>
        <v>1</v>
      </c>
      <c r="K249" s="2" t="str">
        <f t="shared" si="33"/>
        <v>公明党</v>
      </c>
    </row>
    <row r="250" spans="1:11" x14ac:dyDescent="0.15">
      <c r="A250" s="1">
        <v>40</v>
      </c>
      <c r="B250" s="2">
        <f>VLOOKUP(A250,選挙区!A:C,3,0)</f>
        <v>3</v>
      </c>
      <c r="C250" s="2" t="str">
        <f>VLOOKUP(A250,選挙区!A:B,2,0)</f>
        <v>☆北多摩第三</v>
      </c>
      <c r="D250" s="1" t="s">
        <v>53</v>
      </c>
      <c r="E250" s="1">
        <v>3</v>
      </c>
      <c r="F250" s="1" t="s">
        <v>522</v>
      </c>
      <c r="G250" s="1" t="s">
        <v>523</v>
      </c>
      <c r="H250" s="1" t="s">
        <v>84</v>
      </c>
      <c r="I250" s="2">
        <v>26974</v>
      </c>
      <c r="J250" s="4">
        <f>IF(MAX(B250-E250+1,0)&gt;0,1,0)</f>
        <v>1</v>
      </c>
      <c r="K250" s="2" t="str">
        <f t="shared" si="33"/>
        <v>日本共産党</v>
      </c>
    </row>
    <row r="251" spans="1:11" x14ac:dyDescent="0.15">
      <c r="A251" s="1">
        <v>40</v>
      </c>
      <c r="B251" s="2">
        <f>VLOOKUP(A251,選挙区!A:C,3,0)</f>
        <v>3</v>
      </c>
      <c r="C251" s="2" t="str">
        <f>VLOOKUP(A251,選挙区!A:B,2,0)</f>
        <v>☆北多摩第三</v>
      </c>
      <c r="D251" s="1" t="s">
        <v>74</v>
      </c>
      <c r="E251" s="1">
        <v>4</v>
      </c>
      <c r="F251" s="1" t="s">
        <v>173</v>
      </c>
      <c r="G251" s="1" t="s">
        <v>528</v>
      </c>
      <c r="H251" s="1" t="s">
        <v>60</v>
      </c>
      <c r="I251" s="2">
        <v>26328</v>
      </c>
      <c r="J251" s="4">
        <f>IF(MAX(B251-E251+1,0)&gt;0,1,0)</f>
        <v>0</v>
      </c>
    </row>
    <row r="252" spans="1:11" x14ac:dyDescent="0.15">
      <c r="A252" s="1">
        <v>40</v>
      </c>
      <c r="B252" s="2">
        <f>VLOOKUP(A252,選挙区!A:C,3,0)</f>
        <v>3</v>
      </c>
      <c r="C252" s="2" t="str">
        <f>VLOOKUP(A252,選挙区!A:B,2,0)</f>
        <v>☆北多摩第三</v>
      </c>
      <c r="D252" s="1" t="s">
        <v>88</v>
      </c>
      <c r="E252" s="1">
        <v>5</v>
      </c>
      <c r="F252" s="1" t="s">
        <v>479</v>
      </c>
      <c r="G252" s="1" t="s">
        <v>529</v>
      </c>
      <c r="H252" s="1" t="s">
        <v>56</v>
      </c>
      <c r="I252" s="2">
        <v>3666</v>
      </c>
      <c r="J252" s="4">
        <f>IF(MAX(B252-E252+1,0)&gt;0,1,0)</f>
        <v>0</v>
      </c>
    </row>
    <row r="253" spans="1:11" x14ac:dyDescent="0.15">
      <c r="A253" s="1">
        <v>40</v>
      </c>
      <c r="B253" s="2">
        <f>VLOOKUP(A253,選挙区!A:C,3,0)</f>
        <v>3</v>
      </c>
      <c r="C253" s="2" t="str">
        <f>VLOOKUP(A253,選挙区!A:B,2,0)</f>
        <v>☆北多摩第三</v>
      </c>
      <c r="D253" s="1" t="s">
        <v>61</v>
      </c>
      <c r="E253" s="1">
        <v>6</v>
      </c>
      <c r="F253" s="1" t="s">
        <v>526</v>
      </c>
      <c r="G253" s="1" t="s">
        <v>527</v>
      </c>
      <c r="H253" s="1" t="s">
        <v>56</v>
      </c>
      <c r="I253" s="2">
        <v>2165</v>
      </c>
      <c r="J253" s="4">
        <f>IF(MAX(B253-E253+1,0)&gt;0,1,0)</f>
        <v>0</v>
      </c>
    </row>
    <row r="254" spans="1:11" x14ac:dyDescent="0.15">
      <c r="A254" s="1">
        <v>41</v>
      </c>
      <c r="B254" s="2">
        <f>VLOOKUP(A254,選挙区!A:C,3,0)</f>
        <v>2</v>
      </c>
      <c r="C254" s="2" t="str">
        <f>VLOOKUP(A254,選挙区!A:B,2,0)</f>
        <v>☆北多摩第四</v>
      </c>
      <c r="D254" s="1" t="s">
        <v>61</v>
      </c>
      <c r="E254" s="1">
        <v>1</v>
      </c>
      <c r="F254" s="1" t="s">
        <v>535</v>
      </c>
      <c r="G254" s="1" t="s">
        <v>536</v>
      </c>
      <c r="H254" s="1" t="s">
        <v>52</v>
      </c>
      <c r="I254" s="2">
        <v>26031</v>
      </c>
      <c r="J254" s="4">
        <f>IF(MAX(B254-E254+1,0)&gt;0,1,0)</f>
        <v>1</v>
      </c>
      <c r="K254" s="2" t="str">
        <f t="shared" ref="K254:K255" si="34">IF(J254=1,H254,"")</f>
        <v>都民ファーストの会</v>
      </c>
    </row>
    <row r="255" spans="1:11" x14ac:dyDescent="0.15">
      <c r="A255" s="1">
        <v>41</v>
      </c>
      <c r="B255" s="2">
        <f>VLOOKUP(A255,選挙区!A:C,3,0)</f>
        <v>2</v>
      </c>
      <c r="C255" s="2" t="str">
        <f>VLOOKUP(A255,選挙区!A:B,2,0)</f>
        <v>☆北多摩第四</v>
      </c>
      <c r="D255" s="1" t="s">
        <v>49</v>
      </c>
      <c r="E255" s="1">
        <v>2</v>
      </c>
      <c r="F255" s="1" t="s">
        <v>530</v>
      </c>
      <c r="G255" s="1" t="s">
        <v>213</v>
      </c>
      <c r="H255" s="1" t="s">
        <v>84</v>
      </c>
      <c r="I255" s="2">
        <v>19674</v>
      </c>
      <c r="J255" s="4">
        <f>IF(MAX(B255-E255+1,0)&gt;0,1,0)</f>
        <v>1</v>
      </c>
      <c r="K255" s="2" t="str">
        <f t="shared" si="34"/>
        <v>日本共産党</v>
      </c>
    </row>
    <row r="256" spans="1:11" x14ac:dyDescent="0.15">
      <c r="A256" s="1">
        <v>41</v>
      </c>
      <c r="B256" s="2">
        <f>VLOOKUP(A256,選挙区!A:C,3,0)</f>
        <v>2</v>
      </c>
      <c r="C256" s="2" t="str">
        <f>VLOOKUP(A256,選挙区!A:B,2,0)</f>
        <v>☆北多摩第四</v>
      </c>
      <c r="D256" s="1" t="s">
        <v>53</v>
      </c>
      <c r="E256" s="1">
        <v>3</v>
      </c>
      <c r="F256" s="1" t="s">
        <v>531</v>
      </c>
      <c r="G256" s="1" t="s">
        <v>532</v>
      </c>
      <c r="H256" s="1" t="s">
        <v>56</v>
      </c>
      <c r="I256" s="2">
        <v>18205</v>
      </c>
      <c r="J256" s="4">
        <f>IF(MAX(B256-E256+1,0)&gt;0,1,0)</f>
        <v>0</v>
      </c>
    </row>
    <row r="257" spans="1:11" x14ac:dyDescent="0.15">
      <c r="A257" s="1">
        <v>41</v>
      </c>
      <c r="B257" s="2">
        <f>VLOOKUP(A257,選挙区!A:C,3,0)</f>
        <v>2</v>
      </c>
      <c r="C257" s="2" t="str">
        <f>VLOOKUP(A257,選挙区!A:B,2,0)</f>
        <v>☆北多摩第四</v>
      </c>
      <c r="D257" s="1" t="s">
        <v>57</v>
      </c>
      <c r="E257" s="1">
        <v>4</v>
      </c>
      <c r="F257" s="1" t="s">
        <v>533</v>
      </c>
      <c r="G257" s="1" t="s">
        <v>534</v>
      </c>
      <c r="H257" s="1" t="s">
        <v>60</v>
      </c>
      <c r="I257" s="2">
        <v>16776</v>
      </c>
      <c r="J257" s="4">
        <f>IF(MAX(B257-E257+1,0)&gt;0,1,0)</f>
        <v>0</v>
      </c>
    </row>
    <row r="258" spans="1:11" x14ac:dyDescent="0.15">
      <c r="A258" s="1">
        <v>42</v>
      </c>
      <c r="B258" s="2">
        <f>VLOOKUP(A258,選挙区!A:C,3,0)</f>
        <v>1</v>
      </c>
      <c r="C258" s="2" t="str">
        <f>VLOOKUP(A258,選挙区!A:B,2,0)</f>
        <v>☆島部</v>
      </c>
      <c r="D258" s="1" t="s">
        <v>57</v>
      </c>
      <c r="E258" s="1">
        <v>1</v>
      </c>
      <c r="F258" s="1" t="s">
        <v>249</v>
      </c>
      <c r="G258" s="1" t="s">
        <v>539</v>
      </c>
      <c r="H258" s="1" t="s">
        <v>60</v>
      </c>
      <c r="I258" s="2">
        <v>8804</v>
      </c>
      <c r="J258" s="4">
        <f>IF(MAX(B258-E258+1,0)&gt;0,1,0)</f>
        <v>1</v>
      </c>
      <c r="K258" s="2" t="str">
        <f>IF(J258=1,H258,"")</f>
        <v>自由民主党</v>
      </c>
    </row>
    <row r="259" spans="1:11" x14ac:dyDescent="0.15">
      <c r="A259" s="1">
        <v>42</v>
      </c>
      <c r="B259" s="2">
        <f>VLOOKUP(A259,選挙区!A:C,3,0)</f>
        <v>1</v>
      </c>
      <c r="C259" s="2" t="str">
        <f>VLOOKUP(A259,選挙区!A:B,2,0)</f>
        <v>☆島部</v>
      </c>
      <c r="D259" s="1" t="s">
        <v>53</v>
      </c>
      <c r="E259" s="1">
        <v>2</v>
      </c>
      <c r="F259" s="1" t="s">
        <v>531</v>
      </c>
      <c r="G259" s="1" t="s">
        <v>538</v>
      </c>
      <c r="H259" s="1" t="s">
        <v>52</v>
      </c>
      <c r="I259" s="2">
        <v>4100</v>
      </c>
      <c r="J259" s="4">
        <f>IF(MAX(B259-E259+1,0)&gt;0,1,0)</f>
        <v>0</v>
      </c>
    </row>
    <row r="260" spans="1:11" x14ac:dyDescent="0.15">
      <c r="A260" s="1">
        <v>42</v>
      </c>
      <c r="B260" s="2">
        <f>VLOOKUP(A260,選挙区!A:C,3,0)</f>
        <v>1</v>
      </c>
      <c r="C260" s="2" t="str">
        <f>VLOOKUP(A260,選挙区!A:B,2,0)</f>
        <v>☆島部</v>
      </c>
      <c r="D260" s="1" t="s">
        <v>49</v>
      </c>
      <c r="E260" s="1">
        <v>3</v>
      </c>
      <c r="F260" s="1" t="s">
        <v>537</v>
      </c>
      <c r="G260" s="1" t="s">
        <v>527</v>
      </c>
      <c r="H260" s="1" t="s">
        <v>84</v>
      </c>
      <c r="I260" s="2">
        <v>1225</v>
      </c>
      <c r="J260" s="4">
        <f>IF(MAX(B260-E260+1,0)&gt;0,1,0)</f>
        <v>0</v>
      </c>
    </row>
  </sheetData>
  <sortState ref="A2:N260">
    <sortCondition ref="A2:A260"/>
    <sortCondition descending="1" ref="I2:I260"/>
  </sortState>
  <phoneticPr fontId="1"/>
  <dataValidations count="2">
    <dataValidation imeMode="off" allowBlank="1" showInputMessage="1" showErrorMessage="1" sqref="I2:XFD1048576 A2:B1048576 C2:E1048576"/>
    <dataValidation imeMode="on" allowBlank="1" showInputMessage="1" showErrorMessage="1" sqref="F1:H1048576 I1:XFD1 A1:B1 C1:E1"/>
  </dataValidation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A2" sqref="A2"/>
    </sheetView>
  </sheetViews>
  <sheetFormatPr defaultRowHeight="13.5" x14ac:dyDescent="0.15"/>
  <cols>
    <col min="1" max="1" width="9" style="2"/>
    <col min="2" max="2" width="13" style="1" customWidth="1"/>
    <col min="3" max="3" width="13.75" style="2" bestFit="1" customWidth="1"/>
    <col min="4" max="16384" width="9" style="2"/>
  </cols>
  <sheetData>
    <row r="1" spans="1:3" s="3" customFormat="1" x14ac:dyDescent="0.15">
      <c r="A1" s="3" t="s">
        <v>543</v>
      </c>
      <c r="B1" s="3" t="s">
        <v>42</v>
      </c>
      <c r="C1" s="3" t="s">
        <v>43</v>
      </c>
    </row>
    <row r="2" spans="1:3" x14ac:dyDescent="0.15">
      <c r="A2" s="2">
        <v>1</v>
      </c>
      <c r="B2" s="1" t="s">
        <v>0</v>
      </c>
      <c r="C2" s="2">
        <v>1</v>
      </c>
    </row>
    <row r="3" spans="1:3" x14ac:dyDescent="0.15">
      <c r="A3" s="2">
        <v>2</v>
      </c>
      <c r="B3" s="1" t="s">
        <v>1</v>
      </c>
      <c r="C3" s="2">
        <v>1</v>
      </c>
    </row>
    <row r="4" spans="1:3" x14ac:dyDescent="0.15">
      <c r="A4" s="2">
        <v>3</v>
      </c>
      <c r="B4" s="1" t="s">
        <v>2</v>
      </c>
      <c r="C4" s="2">
        <v>2</v>
      </c>
    </row>
    <row r="5" spans="1:3" x14ac:dyDescent="0.15">
      <c r="A5" s="2">
        <v>4</v>
      </c>
      <c r="B5" s="1" t="s">
        <v>3</v>
      </c>
      <c r="C5" s="2">
        <v>4</v>
      </c>
    </row>
    <row r="6" spans="1:3" x14ac:dyDescent="0.15">
      <c r="A6" s="2">
        <v>5</v>
      </c>
      <c r="B6" s="1" t="s">
        <v>4</v>
      </c>
      <c r="C6" s="2">
        <v>2</v>
      </c>
    </row>
    <row r="7" spans="1:3" x14ac:dyDescent="0.15">
      <c r="A7" s="2">
        <v>6</v>
      </c>
      <c r="B7" s="1" t="s">
        <v>5</v>
      </c>
      <c r="C7" s="2">
        <v>2</v>
      </c>
    </row>
    <row r="8" spans="1:3" x14ac:dyDescent="0.15">
      <c r="A8" s="2">
        <v>7</v>
      </c>
      <c r="B8" s="1" t="s">
        <v>6</v>
      </c>
      <c r="C8" s="2">
        <v>3</v>
      </c>
    </row>
    <row r="9" spans="1:3" x14ac:dyDescent="0.15">
      <c r="A9" s="2">
        <v>8</v>
      </c>
      <c r="B9" s="1" t="s">
        <v>7</v>
      </c>
      <c r="C9" s="2">
        <v>4</v>
      </c>
    </row>
    <row r="10" spans="1:3" x14ac:dyDescent="0.15">
      <c r="A10" s="2">
        <v>9</v>
      </c>
      <c r="B10" s="1" t="s">
        <v>8</v>
      </c>
      <c r="C10" s="2">
        <v>4</v>
      </c>
    </row>
    <row r="11" spans="1:3" x14ac:dyDescent="0.15">
      <c r="A11" s="2">
        <v>10</v>
      </c>
      <c r="B11" s="1" t="s">
        <v>9</v>
      </c>
      <c r="C11" s="2">
        <v>3</v>
      </c>
    </row>
    <row r="12" spans="1:3" x14ac:dyDescent="0.15">
      <c r="A12" s="2">
        <v>11</v>
      </c>
      <c r="B12" s="1" t="s">
        <v>10</v>
      </c>
      <c r="C12" s="2">
        <v>8</v>
      </c>
    </row>
    <row r="13" spans="1:3" x14ac:dyDescent="0.15">
      <c r="A13" s="2">
        <v>12</v>
      </c>
      <c r="B13" s="1" t="s">
        <v>11</v>
      </c>
      <c r="C13" s="2">
        <v>8</v>
      </c>
    </row>
    <row r="14" spans="1:3" x14ac:dyDescent="0.15">
      <c r="A14" s="2">
        <v>13</v>
      </c>
      <c r="B14" s="1" t="s">
        <v>12</v>
      </c>
      <c r="C14" s="2">
        <v>2</v>
      </c>
    </row>
    <row r="15" spans="1:3" x14ac:dyDescent="0.15">
      <c r="A15" s="2">
        <v>14</v>
      </c>
      <c r="B15" s="1" t="s">
        <v>13</v>
      </c>
      <c r="C15" s="2">
        <v>3</v>
      </c>
    </row>
    <row r="16" spans="1:3" x14ac:dyDescent="0.15">
      <c r="A16" s="2">
        <v>15</v>
      </c>
      <c r="B16" s="1" t="s">
        <v>14</v>
      </c>
      <c r="C16" s="2">
        <v>6</v>
      </c>
    </row>
    <row r="17" spans="1:3" x14ac:dyDescent="0.15">
      <c r="A17" s="2">
        <v>16</v>
      </c>
      <c r="B17" s="1" t="s">
        <v>15</v>
      </c>
      <c r="C17" s="2">
        <v>3</v>
      </c>
    </row>
    <row r="18" spans="1:3" x14ac:dyDescent="0.15">
      <c r="A18" s="2">
        <v>17</v>
      </c>
      <c r="B18" s="1" t="s">
        <v>16</v>
      </c>
      <c r="C18" s="2">
        <v>3</v>
      </c>
    </row>
    <row r="19" spans="1:3" x14ac:dyDescent="0.15">
      <c r="A19" s="2">
        <v>18</v>
      </c>
      <c r="B19" s="1" t="s">
        <v>17</v>
      </c>
      <c r="C19" s="2">
        <v>2</v>
      </c>
    </row>
    <row r="20" spans="1:3" x14ac:dyDescent="0.15">
      <c r="A20" s="2">
        <v>19</v>
      </c>
      <c r="B20" s="1" t="s">
        <v>18</v>
      </c>
      <c r="C20" s="2">
        <v>5</v>
      </c>
    </row>
    <row r="21" spans="1:3" x14ac:dyDescent="0.15">
      <c r="A21" s="2">
        <v>20</v>
      </c>
      <c r="B21" s="1" t="s">
        <v>19</v>
      </c>
      <c r="C21" s="2">
        <v>6</v>
      </c>
    </row>
    <row r="22" spans="1:3" x14ac:dyDescent="0.15">
      <c r="A22" s="2">
        <v>21</v>
      </c>
      <c r="B22" s="1" t="s">
        <v>20</v>
      </c>
      <c r="C22" s="2">
        <v>6</v>
      </c>
    </row>
    <row r="23" spans="1:3" x14ac:dyDescent="0.15">
      <c r="A23" s="2">
        <v>22</v>
      </c>
      <c r="B23" s="1" t="s">
        <v>21</v>
      </c>
      <c r="C23" s="2">
        <v>4</v>
      </c>
    </row>
    <row r="24" spans="1:3" x14ac:dyDescent="0.15">
      <c r="A24" s="2">
        <v>23</v>
      </c>
      <c r="B24" s="1" t="s">
        <v>22</v>
      </c>
      <c r="C24" s="2">
        <v>5</v>
      </c>
    </row>
    <row r="25" spans="1:3" x14ac:dyDescent="0.15">
      <c r="A25" s="2">
        <v>24</v>
      </c>
      <c r="B25" s="1" t="s">
        <v>23</v>
      </c>
      <c r="C25" s="2">
        <v>5</v>
      </c>
    </row>
    <row r="26" spans="1:3" x14ac:dyDescent="0.15">
      <c r="A26" s="2">
        <v>25</v>
      </c>
      <c r="B26" s="1" t="s">
        <v>24</v>
      </c>
      <c r="C26" s="2">
        <v>2</v>
      </c>
    </row>
    <row r="27" spans="1:3" x14ac:dyDescent="0.15">
      <c r="A27" s="2">
        <v>26</v>
      </c>
      <c r="B27" s="1" t="s">
        <v>25</v>
      </c>
      <c r="C27" s="2">
        <v>1</v>
      </c>
    </row>
    <row r="28" spans="1:3" x14ac:dyDescent="0.15">
      <c r="A28" s="2">
        <v>27</v>
      </c>
      <c r="B28" s="1" t="s">
        <v>26</v>
      </c>
      <c r="C28" s="2">
        <v>2</v>
      </c>
    </row>
    <row r="29" spans="1:3" x14ac:dyDescent="0.15">
      <c r="A29" s="2">
        <v>28</v>
      </c>
      <c r="B29" s="1" t="s">
        <v>27</v>
      </c>
      <c r="C29" s="2">
        <v>1</v>
      </c>
    </row>
    <row r="30" spans="1:3" x14ac:dyDescent="0.15">
      <c r="A30" s="2">
        <v>29</v>
      </c>
      <c r="B30" s="1" t="s">
        <v>28</v>
      </c>
      <c r="C30" s="2">
        <v>2</v>
      </c>
    </row>
    <row r="31" spans="1:3" x14ac:dyDescent="0.15">
      <c r="A31" s="2">
        <v>30</v>
      </c>
      <c r="B31" s="1" t="s">
        <v>29</v>
      </c>
      <c r="C31" s="2">
        <v>1</v>
      </c>
    </row>
    <row r="32" spans="1:3" x14ac:dyDescent="0.15">
      <c r="A32" s="2">
        <v>31</v>
      </c>
      <c r="B32" s="1" t="s">
        <v>30</v>
      </c>
      <c r="C32" s="2">
        <v>4</v>
      </c>
    </row>
    <row r="33" spans="1:3" x14ac:dyDescent="0.15">
      <c r="A33" s="2">
        <v>32</v>
      </c>
      <c r="B33" s="1" t="s">
        <v>31</v>
      </c>
      <c r="C33" s="2">
        <v>1</v>
      </c>
    </row>
    <row r="34" spans="1:3" x14ac:dyDescent="0.15">
      <c r="A34" s="2">
        <v>33</v>
      </c>
      <c r="B34" s="1" t="s">
        <v>32</v>
      </c>
      <c r="C34" s="2">
        <v>2</v>
      </c>
    </row>
    <row r="35" spans="1:3" x14ac:dyDescent="0.15">
      <c r="A35" s="2">
        <v>34</v>
      </c>
      <c r="B35" s="1" t="s">
        <v>33</v>
      </c>
      <c r="C35" s="2">
        <v>2</v>
      </c>
    </row>
    <row r="36" spans="1:3" x14ac:dyDescent="0.15">
      <c r="A36" s="2">
        <v>35</v>
      </c>
      <c r="B36" s="1" t="s">
        <v>34</v>
      </c>
      <c r="C36" s="2">
        <v>2</v>
      </c>
    </row>
    <row r="37" spans="1:3" x14ac:dyDescent="0.15">
      <c r="A37" s="2">
        <v>36</v>
      </c>
      <c r="B37" s="1" t="s">
        <v>35</v>
      </c>
      <c r="C37" s="2">
        <v>2</v>
      </c>
    </row>
    <row r="38" spans="1:3" x14ac:dyDescent="0.15">
      <c r="A38" s="2">
        <v>37</v>
      </c>
      <c r="B38" s="1" t="s">
        <v>36</v>
      </c>
      <c r="C38" s="2">
        <v>2</v>
      </c>
    </row>
    <row r="39" spans="1:3" x14ac:dyDescent="0.15">
      <c r="A39" s="2">
        <v>38</v>
      </c>
      <c r="B39" s="1" t="s">
        <v>37</v>
      </c>
      <c r="C39" s="2">
        <v>3</v>
      </c>
    </row>
    <row r="40" spans="1:3" x14ac:dyDescent="0.15">
      <c r="A40" s="2">
        <v>39</v>
      </c>
      <c r="B40" s="1" t="s">
        <v>38</v>
      </c>
      <c r="C40" s="2">
        <v>2</v>
      </c>
    </row>
    <row r="41" spans="1:3" x14ac:dyDescent="0.15">
      <c r="A41" s="2">
        <v>40</v>
      </c>
      <c r="B41" s="1" t="s">
        <v>39</v>
      </c>
      <c r="C41" s="2">
        <v>3</v>
      </c>
    </row>
    <row r="42" spans="1:3" x14ac:dyDescent="0.15">
      <c r="A42" s="2">
        <v>41</v>
      </c>
      <c r="B42" s="1" t="s">
        <v>40</v>
      </c>
      <c r="C42" s="2">
        <v>2</v>
      </c>
    </row>
    <row r="43" spans="1:3" x14ac:dyDescent="0.15">
      <c r="A43" s="2">
        <v>42</v>
      </c>
      <c r="B43" s="1" t="s">
        <v>41</v>
      </c>
      <c r="C43" s="2">
        <v>1</v>
      </c>
    </row>
  </sheetData>
  <phoneticPr fontId="1"/>
  <dataValidations disablePrompts="1" count="2">
    <dataValidation imeMode="on" allowBlank="1" showInputMessage="1" showErrorMessage="1" sqref="B1:B1048576 C1:XFD1"/>
    <dataValidation imeMode="off" allowBlank="1" showInputMessage="1" showErrorMessage="1" sqref="C2:XFD1048576"/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政党別</vt:lpstr>
      <vt:lpstr>得票数</vt:lpstr>
      <vt:lpstr>選挙区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2017-07-03T04:32:15Z</dcterms:created>
  <dcterms:modified xsi:type="dcterms:W3CDTF">2017-07-03T04:40:17Z</dcterms:modified>
</cp:coreProperties>
</file>